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360" windowWidth="17400" windowHeight="7455" tabRatio="884" activeTab="2"/>
  </bookViews>
  <sheets>
    <sheet name="Preços 2016 - Região N, NE e CO" sheetId="9" r:id="rId1"/>
    <sheet name="Reaj 2015 - Região N, NE e CO" sheetId="6" state="hidden" r:id="rId2"/>
    <sheet name="Preços 2016 - Região S, SE e DF" sheetId="10" r:id="rId3"/>
    <sheet name="Reaj 2015 - Região S, SE e DF" sheetId="7" state="hidden" r:id="rId4"/>
    <sheet name="Preços 2016 - Região ABC e GRU" sheetId="11" r:id="rId5"/>
    <sheet name="Reaj 2015 - Região ABC e GRU" sheetId="8" state="hidden" r:id="rId6"/>
    <sheet name="Regiões x Polos" sheetId="5" r:id="rId7"/>
    <sheet name="ANEXO 2B" sheetId="12" state="hidden" r:id="rId8"/>
  </sheets>
  <definedNames>
    <definedName name="_xlnm._FilterDatabase" localSheetId="7" hidden="1">'ANEXO 2B'!$B$6:$H$35</definedName>
    <definedName name="_xlnm.Print_Area" localSheetId="0">'Preços 2016 - Região N, NE e CO'!$B$1:$N$47</definedName>
    <definedName name="_xlnm.Print_Area" localSheetId="1">'Reaj 2015 - Região N, NE e CO'!$B$1:$N$44</definedName>
  </definedNames>
  <calcPr calcId="125725"/>
</workbook>
</file>

<file path=xl/calcChain.xml><?xml version="1.0" encoding="utf-8"?>
<calcChain xmlns="http://schemas.openxmlformats.org/spreadsheetml/2006/main">
  <c r="F8" i="10"/>
  <c r="AB36" i="6" l="1"/>
  <c r="AH37" i="8"/>
  <c r="AI37"/>
  <c r="AF37"/>
  <c r="N26" l="1"/>
  <c r="F35"/>
  <c r="H35" s="1"/>
  <c r="T36"/>
  <c r="P36" s="1"/>
  <c r="R36" s="1"/>
  <c r="T35"/>
  <c r="P35" s="1"/>
  <c r="R35" s="1"/>
  <c r="T34"/>
  <c r="P34" s="1"/>
  <c r="R34" s="1"/>
  <c r="T32"/>
  <c r="P32" s="1"/>
  <c r="R32" s="1"/>
  <c r="T31"/>
  <c r="P31" s="1"/>
  <c r="R31" s="1"/>
  <c r="N30"/>
  <c r="F29"/>
  <c r="H29" s="1"/>
  <c r="T27"/>
  <c r="P27" s="1"/>
  <c r="R27" s="1"/>
  <c r="F25"/>
  <c r="H25" s="1"/>
  <c r="T23"/>
  <c r="P23" s="1"/>
  <c r="R23" s="1"/>
  <c r="N22"/>
  <c r="F21"/>
  <c r="H21" s="1"/>
  <c r="T19"/>
  <c r="P19" s="1"/>
  <c r="R19" s="1"/>
  <c r="N18"/>
  <c r="F17"/>
  <c r="H17" s="1"/>
  <c r="T15"/>
  <c r="P15" s="1"/>
  <c r="R15" s="1"/>
  <c r="T14"/>
  <c r="T35" i="6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F34" i="8" l="1"/>
  <c r="L34" s="1"/>
  <c r="N34"/>
  <c r="V34"/>
  <c r="F31"/>
  <c r="F23"/>
  <c r="F15"/>
  <c r="L15" s="1"/>
  <c r="X27"/>
  <c r="X23"/>
  <c r="H34"/>
  <c r="F27"/>
  <c r="F19"/>
  <c r="X34"/>
  <c r="X19"/>
  <c r="X36"/>
  <c r="X32"/>
  <c r="X35"/>
  <c r="X31"/>
  <c r="X15"/>
  <c r="L35"/>
  <c r="T16"/>
  <c r="F16"/>
  <c r="T20"/>
  <c r="F20"/>
  <c r="T24"/>
  <c r="F24"/>
  <c r="T28"/>
  <c r="F28"/>
  <c r="F32"/>
  <c r="V36"/>
  <c r="V32"/>
  <c r="T17"/>
  <c r="N17"/>
  <c r="T21"/>
  <c r="N21"/>
  <c r="T25"/>
  <c r="N25"/>
  <c r="T29"/>
  <c r="N29"/>
  <c r="T33"/>
  <c r="N33"/>
  <c r="H15"/>
  <c r="L29"/>
  <c r="L25"/>
  <c r="L21"/>
  <c r="L17"/>
  <c r="T18"/>
  <c r="F18"/>
  <c r="T22"/>
  <c r="F22"/>
  <c r="T26"/>
  <c r="F26"/>
  <c r="T30"/>
  <c r="F30"/>
  <c r="F36"/>
  <c r="F33"/>
  <c r="N36"/>
  <c r="N32"/>
  <c r="N28"/>
  <c r="N24"/>
  <c r="N20"/>
  <c r="N16"/>
  <c r="V35"/>
  <c r="V31"/>
  <c r="V27"/>
  <c r="V23"/>
  <c r="V19"/>
  <c r="V15"/>
  <c r="N35"/>
  <c r="N31"/>
  <c r="N27"/>
  <c r="N23"/>
  <c r="N19"/>
  <c r="N15"/>
  <c r="T13"/>
  <c r="F24" i="7"/>
  <c r="H24" s="1"/>
  <c r="N9"/>
  <c r="F10"/>
  <c r="F11"/>
  <c r="H11" s="1"/>
  <c r="N12"/>
  <c r="F31" l="1"/>
  <c r="H31" s="1"/>
  <c r="T31"/>
  <c r="F34"/>
  <c r="T34"/>
  <c r="N30"/>
  <c r="T30"/>
  <c r="F26"/>
  <c r="T26"/>
  <c r="F22"/>
  <c r="T22"/>
  <c r="N18"/>
  <c r="T18"/>
  <c r="N14"/>
  <c r="T14"/>
  <c r="F23"/>
  <c r="H23" s="1"/>
  <c r="T23"/>
  <c r="N25"/>
  <c r="T25"/>
  <c r="N13"/>
  <c r="T13"/>
  <c r="F35"/>
  <c r="H35" s="1"/>
  <c r="T35"/>
  <c r="F27"/>
  <c r="H27" s="1"/>
  <c r="T27"/>
  <c r="F19"/>
  <c r="H19" s="1"/>
  <c r="T19"/>
  <c r="F15"/>
  <c r="H15" s="1"/>
  <c r="T15"/>
  <c r="N33"/>
  <c r="T33"/>
  <c r="N29"/>
  <c r="T29"/>
  <c r="N21"/>
  <c r="T21"/>
  <c r="N17"/>
  <c r="T17"/>
  <c r="N32"/>
  <c r="T32"/>
  <c r="N28"/>
  <c r="T28"/>
  <c r="N24"/>
  <c r="T24"/>
  <c r="N20"/>
  <c r="T20"/>
  <c r="N16"/>
  <c r="T16"/>
  <c r="F25"/>
  <c r="L25" s="1"/>
  <c r="H19" i="8"/>
  <c r="L19"/>
  <c r="F20" i="7"/>
  <c r="L20" s="1"/>
  <c r="N23"/>
  <c r="H23" i="8"/>
  <c r="L23"/>
  <c r="L15" i="7"/>
  <c r="N31"/>
  <c r="H27" i="8"/>
  <c r="L27"/>
  <c r="F32" i="7"/>
  <c r="L32" s="1"/>
  <c r="L31"/>
  <c r="H31" i="8"/>
  <c r="L31"/>
  <c r="F14" i="7"/>
  <c r="H14" s="1"/>
  <c r="N34"/>
  <c r="L30" i="8"/>
  <c r="H30"/>
  <c r="L22"/>
  <c r="H22"/>
  <c r="P28"/>
  <c r="X28"/>
  <c r="P20"/>
  <c r="X20"/>
  <c r="F30" i="7"/>
  <c r="L30" s="1"/>
  <c r="F18"/>
  <c r="H18" s="1"/>
  <c r="F13"/>
  <c r="L13" s="1"/>
  <c r="N22"/>
  <c r="N10"/>
  <c r="P30" i="8"/>
  <c r="X30"/>
  <c r="P22"/>
  <c r="X22"/>
  <c r="P29"/>
  <c r="X29"/>
  <c r="P21"/>
  <c r="X21"/>
  <c r="L24"/>
  <c r="H24"/>
  <c r="L16"/>
  <c r="H16"/>
  <c r="F29" i="7"/>
  <c r="L29" s="1"/>
  <c r="F17"/>
  <c r="L17" s="1"/>
  <c r="F12"/>
  <c r="L24"/>
  <c r="H33" i="8"/>
  <c r="L33"/>
  <c r="L26"/>
  <c r="H26"/>
  <c r="L18"/>
  <c r="H18"/>
  <c r="L32"/>
  <c r="H32"/>
  <c r="P24"/>
  <c r="X24"/>
  <c r="P16"/>
  <c r="X16"/>
  <c r="F33" i="7"/>
  <c r="F28"/>
  <c r="F21"/>
  <c r="L21" s="1"/>
  <c r="F16"/>
  <c r="F9"/>
  <c r="L9" s="1"/>
  <c r="L23"/>
  <c r="N26"/>
  <c r="N15"/>
  <c r="L36" i="8"/>
  <c r="H36"/>
  <c r="P26"/>
  <c r="X26"/>
  <c r="P18"/>
  <c r="X18"/>
  <c r="P33"/>
  <c r="X33"/>
  <c r="P25"/>
  <c r="X25"/>
  <c r="P17"/>
  <c r="X17"/>
  <c r="L28"/>
  <c r="H28"/>
  <c r="L20"/>
  <c r="H20"/>
  <c r="H17" i="7"/>
  <c r="N13" i="8"/>
  <c r="H26" i="7"/>
  <c r="L26"/>
  <c r="H10"/>
  <c r="L10"/>
  <c r="H30"/>
  <c r="H34"/>
  <c r="L34"/>
  <c r="H25"/>
  <c r="H22"/>
  <c r="L22"/>
  <c r="L35"/>
  <c r="L27"/>
  <c r="L19"/>
  <c r="L11"/>
  <c r="N35"/>
  <c r="N27"/>
  <c r="N19"/>
  <c r="N11"/>
  <c r="F14" i="8"/>
  <c r="N14"/>
  <c r="F9" i="6"/>
  <c r="F16"/>
  <c r="F25"/>
  <c r="F32"/>
  <c r="N9"/>
  <c r="N10"/>
  <c r="N11"/>
  <c r="N12"/>
  <c r="F13"/>
  <c r="N14"/>
  <c r="N15"/>
  <c r="N16"/>
  <c r="F17"/>
  <c r="N18"/>
  <c r="N19"/>
  <c r="N20"/>
  <c r="N21"/>
  <c r="N22"/>
  <c r="N23"/>
  <c r="N24"/>
  <c r="N25"/>
  <c r="N26"/>
  <c r="N27"/>
  <c r="N28"/>
  <c r="F29"/>
  <c r="N30"/>
  <c r="N31"/>
  <c r="N32"/>
  <c r="F33"/>
  <c r="N34"/>
  <c r="N35"/>
  <c r="H20" i="7" l="1"/>
  <c r="H13"/>
  <c r="H9"/>
  <c r="H29"/>
  <c r="H32"/>
  <c r="L16"/>
  <c r="H16"/>
  <c r="L18"/>
  <c r="L14"/>
  <c r="R17" i="8"/>
  <c r="V17"/>
  <c r="R33"/>
  <c r="V33"/>
  <c r="R26"/>
  <c r="V26"/>
  <c r="R16"/>
  <c r="H15" i="11" s="1"/>
  <c r="V16" i="8"/>
  <c r="L12" i="7"/>
  <c r="H12"/>
  <c r="R21" i="8"/>
  <c r="V21"/>
  <c r="R22"/>
  <c r="V22"/>
  <c r="R28"/>
  <c r="V28"/>
  <c r="H28" i="7"/>
  <c r="L28"/>
  <c r="H21"/>
  <c r="R25" i="8"/>
  <c r="V25"/>
  <c r="R18"/>
  <c r="V18"/>
  <c r="L33" i="7"/>
  <c r="H33"/>
  <c r="R24" i="8"/>
  <c r="V24"/>
  <c r="R29"/>
  <c r="V29"/>
  <c r="R30"/>
  <c r="V30"/>
  <c r="R20"/>
  <c r="V20"/>
  <c r="H33" i="6"/>
  <c r="H29"/>
  <c r="H17"/>
  <c r="H13"/>
  <c r="H9"/>
  <c r="L32"/>
  <c r="H25"/>
  <c r="L16"/>
  <c r="H14" i="8"/>
  <c r="L14"/>
  <c r="H32" i="6"/>
  <c r="F28"/>
  <c r="F21"/>
  <c r="H16"/>
  <c r="F12"/>
  <c r="N29"/>
  <c r="N13"/>
  <c r="F20"/>
  <c r="N33"/>
  <c r="N17"/>
  <c r="F24"/>
  <c r="F35"/>
  <c r="F31"/>
  <c r="F27"/>
  <c r="F23"/>
  <c r="F19"/>
  <c r="F15"/>
  <c r="F11"/>
  <c r="F34"/>
  <c r="F30"/>
  <c r="F26"/>
  <c r="F22"/>
  <c r="F18"/>
  <c r="F14"/>
  <c r="F10"/>
  <c r="L33"/>
  <c r="L29"/>
  <c r="L25"/>
  <c r="L17"/>
  <c r="L13"/>
  <c r="L9"/>
  <c r="N15" i="11"/>
  <c r="L15"/>
  <c r="J15"/>
  <c r="F15"/>
  <c r="H21" i="6" l="1"/>
  <c r="L20"/>
  <c r="H20"/>
  <c r="H28"/>
  <c r="L28"/>
  <c r="L24"/>
  <c r="H24"/>
  <c r="L21"/>
  <c r="H12"/>
  <c r="L12"/>
  <c r="H14"/>
  <c r="L14"/>
  <c r="H30"/>
  <c r="L30"/>
  <c r="H19"/>
  <c r="L19"/>
  <c r="H35"/>
  <c r="L35"/>
  <c r="H18"/>
  <c r="L18"/>
  <c r="H34"/>
  <c r="L34"/>
  <c r="H23"/>
  <c r="L23"/>
  <c r="H22"/>
  <c r="L22"/>
  <c r="H11"/>
  <c r="L11"/>
  <c r="H27"/>
  <c r="L27"/>
  <c r="H10"/>
  <c r="L10"/>
  <c r="H26"/>
  <c r="L26"/>
  <c r="H15"/>
  <c r="L15"/>
  <c r="H31"/>
  <c r="L31"/>
  <c r="J33" i="11"/>
  <c r="J30"/>
  <c r="J23"/>
  <c r="J18"/>
  <c r="J16"/>
  <c r="J14"/>
  <c r="J33" i="10"/>
  <c r="J30"/>
  <c r="J23"/>
  <c r="J18"/>
  <c r="J16"/>
  <c r="J14"/>
  <c r="J15" s="1"/>
  <c r="J33" i="9"/>
  <c r="J30"/>
  <c r="J23"/>
  <c r="J18"/>
  <c r="J16"/>
  <c r="J14"/>
  <c r="J15" s="1"/>
  <c r="N33" i="11" l="1"/>
  <c r="N23"/>
  <c r="H23"/>
  <c r="N18"/>
  <c r="H18"/>
  <c r="X14" i="8"/>
  <c r="N14" i="11" s="1"/>
  <c r="N16"/>
  <c r="P14" i="8"/>
  <c r="P32" i="7"/>
  <c r="X32"/>
  <c r="N33" i="10" s="1"/>
  <c r="P22" i="7"/>
  <c r="X22"/>
  <c r="N23" i="10" s="1"/>
  <c r="X17" i="7"/>
  <c r="N18" i="10" s="1"/>
  <c r="P17" i="7"/>
  <c r="X15"/>
  <c r="N16" i="10" s="1"/>
  <c r="X14" i="7"/>
  <c r="N14" i="10" s="1"/>
  <c r="N15" s="1"/>
  <c r="P15" i="7"/>
  <c r="P14"/>
  <c r="X32" i="6"/>
  <c r="P32"/>
  <c r="X22"/>
  <c r="P22"/>
  <c r="X17"/>
  <c r="P17"/>
  <c r="X15"/>
  <c r="X14"/>
  <c r="P15"/>
  <c r="P14"/>
  <c r="N30" i="11"/>
  <c r="X29" i="7"/>
  <c r="N30" i="10" s="1"/>
  <c r="P29" i="7"/>
  <c r="P29" i="6"/>
  <c r="X29"/>
  <c r="N30" i="9" l="1"/>
  <c r="N16"/>
  <c r="N23"/>
  <c r="F30"/>
  <c r="N18"/>
  <c r="N33"/>
  <c r="V29" i="6"/>
  <c r="L30" i="9" s="1"/>
  <c r="N14"/>
  <c r="N15" s="1"/>
  <c r="R29" i="7"/>
  <c r="H30" i="10" s="1"/>
  <c r="F23"/>
  <c r="R17" i="7"/>
  <c r="H18" i="10" s="1"/>
  <c r="R22" i="7"/>
  <c r="H23" i="10" s="1"/>
  <c r="V14" i="6"/>
  <c r="L14" i="9" s="1"/>
  <c r="L15" s="1"/>
  <c r="F14"/>
  <c r="F15" s="1"/>
  <c r="R17" i="6"/>
  <c r="H18" i="9" s="1"/>
  <c r="F18"/>
  <c r="V32" i="6"/>
  <c r="L33" i="9" s="1"/>
  <c r="F33"/>
  <c r="V14" i="8"/>
  <c r="L14" i="11" s="1"/>
  <c r="F14"/>
  <c r="X35" i="6"/>
  <c r="J36" i="9"/>
  <c r="V15" i="6"/>
  <c r="L16" i="9" s="1"/>
  <c r="F16"/>
  <c r="V22" i="7"/>
  <c r="L23" i="10" s="1"/>
  <c r="L33" i="11"/>
  <c r="F33"/>
  <c r="X35" i="7"/>
  <c r="N36" i="10" s="1"/>
  <c r="J36"/>
  <c r="R29" i="6"/>
  <c r="H30" i="9" s="1"/>
  <c r="H30" i="11"/>
  <c r="F30"/>
  <c r="R22" i="6"/>
  <c r="H23" i="9" s="1"/>
  <c r="F23"/>
  <c r="V14" i="7"/>
  <c r="L14" i="10" s="1"/>
  <c r="L15" s="1"/>
  <c r="F14"/>
  <c r="F15" s="1"/>
  <c r="V17" i="7"/>
  <c r="L18" i="10" s="1"/>
  <c r="F18"/>
  <c r="R32" i="7"/>
  <c r="H33" i="10" s="1"/>
  <c r="F33"/>
  <c r="L23" i="11"/>
  <c r="F23"/>
  <c r="H33"/>
  <c r="V29" i="7"/>
  <c r="L30" i="10" s="1"/>
  <c r="F30"/>
  <c r="V15" i="7"/>
  <c r="L16" i="10" s="1"/>
  <c r="F16"/>
  <c r="L16" i="11"/>
  <c r="F16"/>
  <c r="L18"/>
  <c r="F18"/>
  <c r="R15" i="7"/>
  <c r="H16" i="10" s="1"/>
  <c r="V32" i="7"/>
  <c r="L33" i="10" s="1"/>
  <c r="R14" i="8"/>
  <c r="H14" i="11" s="1"/>
  <c r="R14" i="7"/>
  <c r="H14" i="10" s="1"/>
  <c r="H15" s="1"/>
  <c r="H16" i="11"/>
  <c r="L30"/>
  <c r="R14" i="6"/>
  <c r="H14" i="9" s="1"/>
  <c r="H15" s="1"/>
  <c r="V17" i="6"/>
  <c r="L18" i="9" s="1"/>
  <c r="V22" i="6"/>
  <c r="L23" i="9" s="1"/>
  <c r="R32" i="6"/>
  <c r="H33" i="9" s="1"/>
  <c r="P35" i="6"/>
  <c r="P35" i="7"/>
  <c r="R15" i="6"/>
  <c r="H16" i="9" s="1"/>
  <c r="V35" i="6" l="1"/>
  <c r="L36" i="9" s="1"/>
  <c r="N36"/>
  <c r="N36" i="11"/>
  <c r="J36"/>
  <c r="R35" i="7"/>
  <c r="H36" i="10" s="1"/>
  <c r="F36"/>
  <c r="H36" i="11"/>
  <c r="F36"/>
  <c r="R35" i="6"/>
  <c r="H36" i="9" s="1"/>
  <c r="F36"/>
  <c r="V35" i="7"/>
  <c r="L36" i="10" s="1"/>
  <c r="L36" i="11"/>
  <c r="F13" i="8" l="1"/>
  <c r="F12"/>
  <c r="F11"/>
  <c r="F10"/>
  <c r="F9"/>
  <c r="F8"/>
  <c r="F8" i="6"/>
  <c r="L11" i="8" l="1"/>
  <c r="L8"/>
  <c r="L12"/>
  <c r="L10"/>
  <c r="L9"/>
  <c r="L13"/>
  <c r="L8" i="6"/>
  <c r="H8"/>
  <c r="T9"/>
  <c r="T11"/>
  <c r="N8" i="7"/>
  <c r="T8"/>
  <c r="J8" i="10" s="1"/>
  <c r="T9" i="7"/>
  <c r="J9" i="10" s="1"/>
  <c r="T10" i="7"/>
  <c r="J10" i="10" s="1"/>
  <c r="T11" i="7"/>
  <c r="J11" i="10" s="1"/>
  <c r="T12" i="7"/>
  <c r="J12" i="10" s="1"/>
  <c r="J13"/>
  <c r="J17"/>
  <c r="J19"/>
  <c r="J20"/>
  <c r="J31"/>
  <c r="J32"/>
  <c r="J35"/>
  <c r="N9" i="8"/>
  <c r="T9"/>
  <c r="J9" i="11" s="1"/>
  <c r="N11" i="8"/>
  <c r="T11"/>
  <c r="J11" i="11" s="1"/>
  <c r="J13"/>
  <c r="J19"/>
  <c r="J21"/>
  <c r="J24"/>
  <c r="J26"/>
  <c r="J28"/>
  <c r="J32"/>
  <c r="J35"/>
  <c r="N8" i="6"/>
  <c r="T8"/>
  <c r="T10"/>
  <c r="T12"/>
  <c r="J21" i="10"/>
  <c r="J22"/>
  <c r="J24"/>
  <c r="J25"/>
  <c r="J26"/>
  <c r="J27"/>
  <c r="J28"/>
  <c r="J34"/>
  <c r="N8" i="8"/>
  <c r="T8"/>
  <c r="J8" i="11" s="1"/>
  <c r="N10" i="8"/>
  <c r="T10"/>
  <c r="J10" i="11" s="1"/>
  <c r="N12" i="8"/>
  <c r="T12"/>
  <c r="J12" i="11" s="1"/>
  <c r="J17"/>
  <c r="J20"/>
  <c r="J22"/>
  <c r="J25"/>
  <c r="J27"/>
  <c r="J31"/>
  <c r="J34"/>
  <c r="F8" i="7"/>
  <c r="L8" s="1"/>
  <c r="H9" i="8"/>
  <c r="H11"/>
  <c r="H13"/>
  <c r="H8"/>
  <c r="H10"/>
  <c r="H12"/>
  <c r="J34" i="9" l="1"/>
  <c r="J27"/>
  <c r="J22"/>
  <c r="J17"/>
  <c r="J10"/>
  <c r="J35"/>
  <c r="J28"/>
  <c r="J24"/>
  <c r="J19"/>
  <c r="J11"/>
  <c r="J31"/>
  <c r="J25"/>
  <c r="J20"/>
  <c r="J12"/>
  <c r="J8"/>
  <c r="J26"/>
  <c r="J21"/>
  <c r="J13"/>
  <c r="J9"/>
  <c r="P31" i="6"/>
  <c r="J32" i="9"/>
  <c r="H8" i="7"/>
  <c r="N34" i="11"/>
  <c r="F34"/>
  <c r="N31"/>
  <c r="N27"/>
  <c r="F27"/>
  <c r="N25"/>
  <c r="F25"/>
  <c r="N22"/>
  <c r="F22"/>
  <c r="N20"/>
  <c r="F20"/>
  <c r="N17"/>
  <c r="F17"/>
  <c r="X12" i="8"/>
  <c r="N12" i="11" s="1"/>
  <c r="P12" i="8"/>
  <c r="F12" i="11" s="1"/>
  <c r="X10" i="8"/>
  <c r="N10" i="11" s="1"/>
  <c r="P10" i="8"/>
  <c r="F10" i="11" s="1"/>
  <c r="X8" i="8"/>
  <c r="N8" i="11" s="1"/>
  <c r="P8" i="8"/>
  <c r="F8" i="11" s="1"/>
  <c r="X33" i="7"/>
  <c r="N34" i="10" s="1"/>
  <c r="P33" i="7"/>
  <c r="P27"/>
  <c r="X27"/>
  <c r="N28" i="10" s="1"/>
  <c r="X26" i="7"/>
  <c r="N27" i="10" s="1"/>
  <c r="P26" i="7"/>
  <c r="P25"/>
  <c r="X25"/>
  <c r="N26" i="10" s="1"/>
  <c r="X24" i="7"/>
  <c r="N25" i="10" s="1"/>
  <c r="P24" i="7"/>
  <c r="P23"/>
  <c r="X23"/>
  <c r="N24" i="10" s="1"/>
  <c r="X21" i="7"/>
  <c r="N22" i="10" s="1"/>
  <c r="P21" i="7"/>
  <c r="P20"/>
  <c r="X20"/>
  <c r="N21" i="10" s="1"/>
  <c r="X33" i="6"/>
  <c r="P33"/>
  <c r="X30"/>
  <c r="P30"/>
  <c r="X26"/>
  <c r="P26"/>
  <c r="X24"/>
  <c r="P24"/>
  <c r="X21"/>
  <c r="P21"/>
  <c r="X19"/>
  <c r="P19"/>
  <c r="X16"/>
  <c r="P16"/>
  <c r="X12"/>
  <c r="P12"/>
  <c r="X10"/>
  <c r="P10"/>
  <c r="X8"/>
  <c r="P8"/>
  <c r="F8" i="9" s="1"/>
  <c r="F35" i="11"/>
  <c r="N35"/>
  <c r="F32"/>
  <c r="N32"/>
  <c r="N28"/>
  <c r="F26"/>
  <c r="N26"/>
  <c r="F24"/>
  <c r="N24"/>
  <c r="F21"/>
  <c r="N21"/>
  <c r="F19"/>
  <c r="N19"/>
  <c r="P13" i="8"/>
  <c r="F13" i="11" s="1"/>
  <c r="X13" i="8"/>
  <c r="N13" i="11" s="1"/>
  <c r="P11" i="8"/>
  <c r="F11" i="11" s="1"/>
  <c r="X11" i="8"/>
  <c r="N11" i="11" s="1"/>
  <c r="P9" i="8"/>
  <c r="F9" i="11" s="1"/>
  <c r="X9" i="8"/>
  <c r="N9" i="11" s="1"/>
  <c r="P34" i="7"/>
  <c r="X34"/>
  <c r="N35" i="10" s="1"/>
  <c r="P31" i="7"/>
  <c r="X31"/>
  <c r="N32" i="10" s="1"/>
  <c r="X30" i="7"/>
  <c r="N31" i="10" s="1"/>
  <c r="P30" i="7"/>
  <c r="X19"/>
  <c r="N20" i="10" s="1"/>
  <c r="P19" i="7"/>
  <c r="P18"/>
  <c r="X18"/>
  <c r="N19" i="10" s="1"/>
  <c r="X16" i="7"/>
  <c r="N17" i="10" s="1"/>
  <c r="P16" i="7"/>
  <c r="P13"/>
  <c r="X13"/>
  <c r="N13" i="10" s="1"/>
  <c r="X12" i="7"/>
  <c r="N12" i="10" s="1"/>
  <c r="P12" i="7"/>
  <c r="F12" i="10" s="1"/>
  <c r="P11" i="7"/>
  <c r="F11" i="10" s="1"/>
  <c r="X11" i="7"/>
  <c r="N11" i="10" s="1"/>
  <c r="X10" i="7"/>
  <c r="N10" i="10" s="1"/>
  <c r="P10" i="7"/>
  <c r="F10" i="10" s="1"/>
  <c r="P9" i="7"/>
  <c r="F9" i="10" s="1"/>
  <c r="X9" i="7"/>
  <c r="N9" i="10" s="1"/>
  <c r="X8" i="7"/>
  <c r="N8" i="10" s="1"/>
  <c r="P8" i="7"/>
  <c r="P34" i="6"/>
  <c r="X34"/>
  <c r="X31"/>
  <c r="P27"/>
  <c r="X27"/>
  <c r="P25"/>
  <c r="X25"/>
  <c r="P23"/>
  <c r="X23"/>
  <c r="P20"/>
  <c r="X20"/>
  <c r="P18"/>
  <c r="X18"/>
  <c r="P13"/>
  <c r="X13"/>
  <c r="P11"/>
  <c r="X11"/>
  <c r="P9"/>
  <c r="X9"/>
  <c r="F13" i="10" l="1"/>
  <c r="F19"/>
  <c r="F35"/>
  <c r="F17"/>
  <c r="F20"/>
  <c r="F21"/>
  <c r="F24"/>
  <c r="F26"/>
  <c r="F32"/>
  <c r="F22"/>
  <c r="F25"/>
  <c r="F27"/>
  <c r="F34"/>
  <c r="F31"/>
  <c r="F12" i="9"/>
  <c r="F25"/>
  <c r="N26"/>
  <c r="N12"/>
  <c r="F32"/>
  <c r="F9"/>
  <c r="F13"/>
  <c r="F21"/>
  <c r="F26"/>
  <c r="N35"/>
  <c r="F10"/>
  <c r="F17"/>
  <c r="F22"/>
  <c r="F27"/>
  <c r="F34"/>
  <c r="F11"/>
  <c r="F19"/>
  <c r="F24"/>
  <c r="F20"/>
  <c r="N9"/>
  <c r="N13"/>
  <c r="N21"/>
  <c r="N32"/>
  <c r="N8"/>
  <c r="N20"/>
  <c r="N25"/>
  <c r="N31"/>
  <c r="N11"/>
  <c r="N19"/>
  <c r="N24"/>
  <c r="N28"/>
  <c r="F35"/>
  <c r="N10"/>
  <c r="N17"/>
  <c r="N22"/>
  <c r="N27"/>
  <c r="N34"/>
  <c r="F28"/>
  <c r="F28" i="11"/>
  <c r="F28" i="10"/>
  <c r="R30" i="6"/>
  <c r="F31" i="9"/>
  <c r="H31" i="11"/>
  <c r="F31"/>
  <c r="R8" i="7"/>
  <c r="H8" i="10" s="1"/>
  <c r="V8" i="7"/>
  <c r="L8" i="10" s="1"/>
  <c r="R10" i="7"/>
  <c r="H10" i="10" s="1"/>
  <c r="V10" i="7"/>
  <c r="L10" i="10" s="1"/>
  <c r="R12" i="7"/>
  <c r="H12" i="10" s="1"/>
  <c r="V12" i="7"/>
  <c r="L12" i="10" s="1"/>
  <c r="R16" i="7"/>
  <c r="H17" i="10" s="1"/>
  <c r="V16" i="7"/>
  <c r="L17" i="10" s="1"/>
  <c r="R19" i="7"/>
  <c r="H20" i="10" s="1"/>
  <c r="V19" i="7"/>
  <c r="L20" i="10" s="1"/>
  <c r="R30" i="7"/>
  <c r="H31" i="10" s="1"/>
  <c r="V30" i="7"/>
  <c r="L31" i="10" s="1"/>
  <c r="R8" i="6"/>
  <c r="V8"/>
  <c r="R10"/>
  <c r="V10"/>
  <c r="R12"/>
  <c r="V12"/>
  <c r="R16"/>
  <c r="V16"/>
  <c r="R19"/>
  <c r="V19"/>
  <c r="R21"/>
  <c r="V21"/>
  <c r="R24"/>
  <c r="V24"/>
  <c r="R26"/>
  <c r="V26"/>
  <c r="V30"/>
  <c r="R33"/>
  <c r="V33"/>
  <c r="R21" i="7"/>
  <c r="H22" i="10" s="1"/>
  <c r="V21" i="7"/>
  <c r="L22" i="10" s="1"/>
  <c r="R24" i="7"/>
  <c r="H25" i="10" s="1"/>
  <c r="V24" i="7"/>
  <c r="L25" i="10" s="1"/>
  <c r="R26" i="7"/>
  <c r="H27" i="10" s="1"/>
  <c r="V26" i="7"/>
  <c r="L27" i="10" s="1"/>
  <c r="R33" i="7"/>
  <c r="H34" i="10" s="1"/>
  <c r="V33" i="7"/>
  <c r="L34" i="10" s="1"/>
  <c r="R8" i="8"/>
  <c r="H8" i="11" s="1"/>
  <c r="V8" i="8"/>
  <c r="L8" i="11" s="1"/>
  <c r="R10" i="8"/>
  <c r="H10" i="11" s="1"/>
  <c r="V10" i="8"/>
  <c r="L10" i="11" s="1"/>
  <c r="R12" i="8"/>
  <c r="H12" i="11" s="1"/>
  <c r="V12" i="8"/>
  <c r="L12" i="11" s="1"/>
  <c r="H17"/>
  <c r="L17"/>
  <c r="H20"/>
  <c r="L20"/>
  <c r="H22"/>
  <c r="L22"/>
  <c r="H25"/>
  <c r="L25"/>
  <c r="H27"/>
  <c r="L27"/>
  <c r="L31"/>
  <c r="H34"/>
  <c r="L34"/>
  <c r="V9" i="6"/>
  <c r="R9"/>
  <c r="V11"/>
  <c r="R11"/>
  <c r="V13"/>
  <c r="R13"/>
  <c r="V18"/>
  <c r="R18"/>
  <c r="V20"/>
  <c r="R20"/>
  <c r="V23"/>
  <c r="R23"/>
  <c r="V25"/>
  <c r="R25"/>
  <c r="V27"/>
  <c r="R27"/>
  <c r="V31"/>
  <c r="R31"/>
  <c r="V34"/>
  <c r="R34"/>
  <c r="V9" i="7"/>
  <c r="L9" i="10" s="1"/>
  <c r="R9" i="7"/>
  <c r="H9" i="10" s="1"/>
  <c r="V11" i="7"/>
  <c r="L11" i="10" s="1"/>
  <c r="R11" i="7"/>
  <c r="H11" i="10" s="1"/>
  <c r="V13" i="7"/>
  <c r="L13" i="10" s="1"/>
  <c r="R13" i="7"/>
  <c r="H13" i="10" s="1"/>
  <c r="V18" i="7"/>
  <c r="L19" i="10" s="1"/>
  <c r="R18" i="7"/>
  <c r="H19" i="10" s="1"/>
  <c r="V31" i="7"/>
  <c r="L32" i="10" s="1"/>
  <c r="R31" i="7"/>
  <c r="H32" i="10" s="1"/>
  <c r="V34" i="7"/>
  <c r="L35" i="10" s="1"/>
  <c r="R34" i="7"/>
  <c r="H35" i="10" s="1"/>
  <c r="V9" i="8"/>
  <c r="L9" i="11" s="1"/>
  <c r="R9" i="8"/>
  <c r="H9" i="11" s="1"/>
  <c r="V11" i="8"/>
  <c r="L11" i="11" s="1"/>
  <c r="R11" i="8"/>
  <c r="H11" i="11" s="1"/>
  <c r="V13" i="8"/>
  <c r="L13" i="11" s="1"/>
  <c r="R13" i="8"/>
  <c r="H13" i="11" s="1"/>
  <c r="L19"/>
  <c r="H19"/>
  <c r="L21"/>
  <c r="H21"/>
  <c r="L24"/>
  <c r="H24"/>
  <c r="L26"/>
  <c r="H26"/>
  <c r="L28"/>
  <c r="H28"/>
  <c r="L32"/>
  <c r="H32"/>
  <c r="L35"/>
  <c r="H35"/>
  <c r="V20" i="7"/>
  <c r="L21" i="10" s="1"/>
  <c r="R20" i="7"/>
  <c r="H21" i="10" s="1"/>
  <c r="V23" i="7"/>
  <c r="L24" i="10" s="1"/>
  <c r="R23" i="7"/>
  <c r="H24" i="10" s="1"/>
  <c r="V25" i="7"/>
  <c r="L26" i="10" s="1"/>
  <c r="R25" i="7"/>
  <c r="H26" i="10" s="1"/>
  <c r="V27" i="7"/>
  <c r="L28" i="10" s="1"/>
  <c r="R27" i="7"/>
  <c r="H28" i="10" s="1"/>
  <c r="L21" i="9" l="1"/>
  <c r="H17"/>
  <c r="H32"/>
  <c r="H26"/>
  <c r="H21"/>
  <c r="H13"/>
  <c r="H9"/>
  <c r="L27"/>
  <c r="L22"/>
  <c r="L17"/>
  <c r="L10"/>
  <c r="L26"/>
  <c r="H22"/>
  <c r="H28"/>
  <c r="H19"/>
  <c r="H34"/>
  <c r="L25"/>
  <c r="L20"/>
  <c r="L12"/>
  <c r="L8"/>
  <c r="L32"/>
  <c r="L13"/>
  <c r="L9"/>
  <c r="L34"/>
  <c r="H27"/>
  <c r="H10"/>
  <c r="H35"/>
  <c r="H24"/>
  <c r="H11"/>
  <c r="L35"/>
  <c r="L28"/>
  <c r="L24"/>
  <c r="L19"/>
  <c r="L11"/>
  <c r="L31"/>
  <c r="H25"/>
  <c r="H20"/>
  <c r="H12"/>
  <c r="H8"/>
  <c r="H31"/>
  <c r="P28" i="7"/>
  <c r="J29" i="10"/>
  <c r="X28" i="7"/>
  <c r="N29" i="10" s="1"/>
  <c r="J29" i="11"/>
  <c r="N29"/>
  <c r="P28" i="6"/>
  <c r="J29" i="9"/>
  <c r="X28" i="6"/>
  <c r="N29" i="9" l="1"/>
  <c r="H29" i="11"/>
  <c r="F29"/>
  <c r="L29"/>
  <c r="R28" i="6"/>
  <c r="F29" i="9"/>
  <c r="V28" i="6"/>
  <c r="F29" i="10"/>
  <c r="V28" i="7"/>
  <c r="L29" i="10" s="1"/>
  <c r="R28" i="7"/>
  <c r="H29" i="10" s="1"/>
  <c r="L29" i="9" l="1"/>
  <c r="H29"/>
</calcChain>
</file>

<file path=xl/sharedStrings.xml><?xml version="1.0" encoding="utf-8"?>
<sst xmlns="http://schemas.openxmlformats.org/spreadsheetml/2006/main" count="420" uniqueCount="106">
  <si>
    <t>Cursos de graduação modalidade a distância</t>
  </si>
  <si>
    <t>Região Norte, Nordeste e Centro-Oeste</t>
  </si>
  <si>
    <t>Código</t>
  </si>
  <si>
    <t>Curso</t>
  </si>
  <si>
    <t>Mensalidade</t>
  </si>
  <si>
    <t>*Estimulo Adimplência</t>
  </si>
  <si>
    <t>Mensalidade a Pagar</t>
  </si>
  <si>
    <t>Semestralidade</t>
  </si>
  <si>
    <t>Semestralidade com Estimulo Adimplência</t>
  </si>
  <si>
    <t>Administração (B)</t>
  </si>
  <si>
    <t>Análise e Desenvolvimento de Sistemas (T)</t>
  </si>
  <si>
    <t>Ciências Contábeis (B)</t>
  </si>
  <si>
    <t>Ciências Sociais (L)</t>
  </si>
  <si>
    <t>Filosofia (L)</t>
  </si>
  <si>
    <t>Gestão Ambiental (T)</t>
  </si>
  <si>
    <t>Gestão de Recursos Humanos (T)</t>
  </si>
  <si>
    <t>1125</t>
  </si>
  <si>
    <t>Gestão da Tecnologia da Informação (T)</t>
  </si>
  <si>
    <t>Gestão de Turismo (T)</t>
  </si>
  <si>
    <t>Gestão Financeira (T)</t>
  </si>
  <si>
    <t>Gestão Pública (T)</t>
  </si>
  <si>
    <t>Letras - Língua Estrangeira (L)</t>
  </si>
  <si>
    <t>Letras - Língua Portuguesa (L)</t>
  </si>
  <si>
    <t>Letras Português / Espanhol (L)</t>
  </si>
  <si>
    <t>Logística (T)</t>
  </si>
  <si>
    <t>Marketing (T)</t>
  </si>
  <si>
    <r>
      <t xml:space="preserve">Pedagogia (L) - </t>
    </r>
    <r>
      <rPr>
        <sz val="8"/>
        <rFont val="Arial"/>
        <family val="2"/>
      </rPr>
      <t>Docência na Ed Infantil e nas Séries Iniciais do EF</t>
    </r>
  </si>
  <si>
    <r>
      <t xml:space="preserve">Processos Gerenciais - </t>
    </r>
    <r>
      <rPr>
        <sz val="8"/>
        <rFont val="Arial"/>
        <family val="2"/>
      </rPr>
      <t>Gestão de Pequenas e Médias Empresas</t>
    </r>
    <r>
      <rPr>
        <sz val="10"/>
        <rFont val="Arial"/>
        <family val="2"/>
      </rPr>
      <t xml:space="preserve"> (T)</t>
    </r>
  </si>
  <si>
    <t>Sistemas de Informação (B)</t>
  </si>
  <si>
    <t>Teologia (B)</t>
  </si>
  <si>
    <t>Teologia (I)</t>
  </si>
  <si>
    <t>(B) Bacharelado  (L) Licenciatura  (T) Tecnólogo (LFE) Linha de formação específica  (I) Integralização de créditos para a conclusão do curso</t>
  </si>
  <si>
    <t>* Conforme parágrafos 4º e 5º da clausula 13 do Contrato de Adesão - Prestação de Serviços Educacionais.</t>
  </si>
  <si>
    <t>Prof. Dr. Marcio de Moraes</t>
  </si>
  <si>
    <t>Região Sul, Sudeste** e Distrito Federal</t>
  </si>
  <si>
    <t>** Região Sudeste - exceto ABC e Guarulhos</t>
  </si>
  <si>
    <r>
      <t xml:space="preserve">Processos Gerenciais - </t>
    </r>
    <r>
      <rPr>
        <sz val="8"/>
        <rFont val="Arial"/>
        <family val="2"/>
      </rPr>
      <t xml:space="preserve">Gestão de Pequenas e Médias Empresas </t>
    </r>
    <r>
      <rPr>
        <sz val="12"/>
        <rFont val="Arial"/>
        <family val="2"/>
      </rPr>
      <t>(T)</t>
    </r>
  </si>
  <si>
    <t>Região ABC e Guarulhos</t>
  </si>
  <si>
    <t>Região</t>
  </si>
  <si>
    <t>Polo</t>
  </si>
  <si>
    <t>ABC e GRU</t>
  </si>
  <si>
    <t>POLO GUARULHOS</t>
  </si>
  <si>
    <t>POLO MAUÁ</t>
  </si>
  <si>
    <t>POLO SÃO BERNARDO DO CAMPO</t>
  </si>
  <si>
    <t>N, NE e CO</t>
  </si>
  <si>
    <t>POLO ALTAMIRA</t>
  </si>
  <si>
    <t>POLO CAMPO GRANDE</t>
  </si>
  <si>
    <t>POLO CERES</t>
  </si>
  <si>
    <t>POLO FORTALEZA</t>
  </si>
  <si>
    <t>POLO IMPERATRIZ</t>
  </si>
  <si>
    <t>POLO PORTO VELHO</t>
  </si>
  <si>
    <t>POLO RECIFE</t>
  </si>
  <si>
    <t>POLO RONDONÓPOLIS</t>
  </si>
  <si>
    <t>POLO SALVADOR</t>
  </si>
  <si>
    <t>POLO VITÓRIA DA CONQUISTA</t>
  </si>
  <si>
    <t>S, SE e DF</t>
  </si>
  <si>
    <t>POLO BAURU</t>
  </si>
  <si>
    <t>POLO BELO HORIZONTE</t>
  </si>
  <si>
    <t>POLO BERTIOGA</t>
  </si>
  <si>
    <t>POLO BRASÍLIA</t>
  </si>
  <si>
    <t>POLO CAMPINAS</t>
  </si>
  <si>
    <t>POLO FRANCA</t>
  </si>
  <si>
    <t>POLO GUAIANASES</t>
  </si>
  <si>
    <t>POLO GUARATINGUETÁ</t>
  </si>
  <si>
    <t>POLO ITANHAÉM</t>
  </si>
  <si>
    <t>POLO ITAPEVA</t>
  </si>
  <si>
    <t>POLO LINS</t>
  </si>
  <si>
    <t>POLO LONDRINA</t>
  </si>
  <si>
    <t>POLO MACAÉ</t>
  </si>
  <si>
    <t>POLO PERUS</t>
  </si>
  <si>
    <t>POLO PETRÓPOLIS</t>
  </si>
  <si>
    <t>POLO PRESIDENTE PRUDENTE</t>
  </si>
  <si>
    <t>POLO RIBEIRÃO PRETO</t>
  </si>
  <si>
    <t>POLO SANTOS</t>
  </si>
  <si>
    <t>POLO SOROCABA</t>
  </si>
  <si>
    <t>POLO SÃO JOSÉ DO RIO PRETO</t>
  </si>
  <si>
    <t>POLO SÃO JOSÉ DOS CAMPOS</t>
  </si>
  <si>
    <t>POLO VOLTA REDONDA</t>
  </si>
  <si>
    <t>Matemática (L)</t>
  </si>
  <si>
    <t>Gestão Comercial (T)</t>
  </si>
  <si>
    <t>Gestão de Seguros (T)</t>
  </si>
  <si>
    <t>Gestão Portuária (T)</t>
  </si>
  <si>
    <t>Jogos Digitais (T)</t>
  </si>
  <si>
    <t>Segurança Pública (T)</t>
  </si>
  <si>
    <t>Reitor</t>
  </si>
  <si>
    <t>São Bernardo do Campo, 16 de Outubro de 2014.</t>
  </si>
  <si>
    <t>*Estímulo Adimplência</t>
  </si>
  <si>
    <t>Semestralidade com Estímulo Adimplência</t>
  </si>
  <si>
    <t>Marketing (T) - currículo 6</t>
  </si>
  <si>
    <r>
      <t xml:space="preserve">Marketing (T) - </t>
    </r>
    <r>
      <rPr>
        <sz val="9"/>
        <rFont val="Arial"/>
        <family val="2"/>
      </rPr>
      <t>currículo 6</t>
    </r>
  </si>
  <si>
    <t>Vagas oferecidas para o 1º Semestre 2015</t>
  </si>
  <si>
    <t>Turno</t>
  </si>
  <si>
    <t>Vagas</t>
  </si>
  <si>
    <t>(B) Bacharelado  (L) Licenciatura  (T) Tecnólogo (LFE) Linha de formação específica
(I) Integralização de créditos para a conclusão do curso</t>
  </si>
  <si>
    <t>Noite</t>
  </si>
  <si>
    <t>Manhã</t>
  </si>
  <si>
    <r>
      <t xml:space="preserve">Marketing (T) - </t>
    </r>
    <r>
      <rPr>
        <sz val="9"/>
        <color rgb="FFFF0000"/>
        <rFont val="Arial"/>
        <family val="2"/>
      </rPr>
      <t>currículo 6</t>
    </r>
  </si>
  <si>
    <t>No Edital de Vagas consta somente o nome Psicologia</t>
  </si>
  <si>
    <t>No Edital de Vagas consta somente o nome Processos Gerenciais</t>
  </si>
  <si>
    <t>Preços vigentes para o 2º Semestre 2015</t>
  </si>
  <si>
    <t>São Bernardo do Campo, 30 de junho de 2015.</t>
  </si>
  <si>
    <t>Gestão Hospitalar (T)</t>
  </si>
  <si>
    <t>PREÇOS 2016</t>
  </si>
  <si>
    <t>REAJUSTE 2016</t>
  </si>
  <si>
    <t>Preços vigentes para o 1º Semestre 2016</t>
  </si>
  <si>
    <t>São Bernardo do Campo, 27 de outubro de 2015</t>
  </si>
</sst>
</file>

<file path=xl/styles.xml><?xml version="1.0" encoding="utf-8"?>
<styleSheet xmlns="http://schemas.openxmlformats.org/spreadsheetml/2006/main">
  <numFmts count="4">
    <numFmt numFmtId="44" formatCode="_(&quot;R$ &quot;* #,##0.00_);_(&quot;R$ &quot;* \(#,##0.00\);_(&quot;R$ &quot;* &quot;-&quot;??_);_(@_)"/>
    <numFmt numFmtId="164" formatCode="_-* #,##0.00_-;\-* #,##0.00_-;_-* &quot;-&quot;??_-;_-@_-"/>
    <numFmt numFmtId="165" formatCode="000"/>
    <numFmt numFmtId="166" formatCode="_ * #,##0.00_ ;_ * \-#,##0.0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7">
    <xf numFmtId="0" fontId="0" fillId="0" borderId="0" xfId="0"/>
    <xf numFmtId="0" fontId="4" fillId="2" borderId="0" xfId="0" applyFont="1" applyFill="1" applyAlignment="1">
      <alignment vertical="center" wrapText="1"/>
    </xf>
    <xf numFmtId="165" fontId="4" fillId="2" borderId="0" xfId="0" applyNumberFormat="1" applyFont="1" applyFill="1" applyAlignment="1" applyProtection="1">
      <alignment horizontal="center" vertical="center" wrapText="1"/>
      <protection hidden="1"/>
    </xf>
    <xf numFmtId="0" fontId="4" fillId="2" borderId="0" xfId="0" applyNumberFormat="1" applyFont="1" applyFill="1" applyAlignment="1" applyProtection="1">
      <alignment horizontal="left" vertical="center" wrapText="1"/>
      <protection hidden="1"/>
    </xf>
    <xf numFmtId="4" fontId="4" fillId="2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/>
    <xf numFmtId="165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NumberFormat="1" applyFont="1" applyFill="1" applyAlignment="1">
      <alignment horizontal="left" vertical="center" wrapText="1"/>
    </xf>
    <xf numFmtId="166" fontId="4" fillId="2" borderId="0" xfId="1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165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4" fontId="4" fillId="2" borderId="0" xfId="0" applyNumberFormat="1" applyFont="1" applyFill="1" applyAlignment="1" applyProtection="1">
      <alignment horizontal="center" vertical="center" wrapText="1"/>
      <protection hidden="1"/>
    </xf>
    <xf numFmtId="4" fontId="6" fillId="0" borderId="0" xfId="0" applyNumberFormat="1" applyFont="1"/>
    <xf numFmtId="49" fontId="6" fillId="2" borderId="0" xfId="0" applyNumberFormat="1" applyFont="1" applyFill="1" applyAlignment="1" applyProtection="1">
      <alignment vertical="center" wrapText="1"/>
      <protection hidden="1"/>
    </xf>
    <xf numFmtId="1" fontId="6" fillId="2" borderId="0" xfId="0" applyNumberFormat="1" applyFont="1" applyFill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2" borderId="0" xfId="0" applyFont="1" applyFill="1" applyAlignment="1">
      <alignment horizontal="justify" vertical="center" wrapText="1"/>
    </xf>
    <xf numFmtId="49" fontId="4" fillId="2" borderId="0" xfId="0" applyNumberFormat="1" applyFont="1" applyFill="1" applyAlignment="1" applyProtection="1">
      <alignment vertical="center" wrapText="1"/>
      <protection hidden="1"/>
    </xf>
    <xf numFmtId="1" fontId="4" fillId="2" borderId="0" xfId="0" applyNumberFormat="1" applyFont="1" applyFill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2" borderId="0" xfId="0" applyFont="1" applyFill="1" applyAlignment="1">
      <alignment horizontal="justify" vertical="center" wrapText="1"/>
    </xf>
    <xf numFmtId="0" fontId="6" fillId="2" borderId="0" xfId="0" applyFont="1" applyFill="1"/>
    <xf numFmtId="0" fontId="8" fillId="0" borderId="0" xfId="2" applyFont="1"/>
    <xf numFmtId="0" fontId="9" fillId="4" borderId="2" xfId="2" applyFont="1" applyFill="1" applyBorder="1"/>
    <xf numFmtId="0" fontId="8" fillId="0" borderId="2" xfId="2" applyFont="1" applyBorder="1"/>
    <xf numFmtId="165" fontId="11" fillId="5" borderId="0" xfId="0" applyNumberFormat="1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5" fillId="5" borderId="1" xfId="5" applyNumberFormat="1" applyFont="1" applyFill="1" applyBorder="1" applyAlignment="1" applyProtection="1">
      <alignment horizontal="center" vertical="center"/>
      <protection hidden="1"/>
    </xf>
    <xf numFmtId="10" fontId="5" fillId="5" borderId="0" xfId="5" applyNumberFormat="1" applyFont="1" applyFill="1" applyBorder="1" applyAlignment="1" applyProtection="1">
      <alignment horizontal="center" vertical="center"/>
      <protection hidden="1"/>
    </xf>
    <xf numFmtId="0" fontId="1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NumberFormat="1" applyFont="1" applyFill="1" applyAlignment="1" applyProtection="1">
      <alignment horizontal="center" vertical="center" wrapText="1"/>
      <protection hidden="1"/>
    </xf>
    <xf numFmtId="0" fontId="11" fillId="2" borderId="0" xfId="0" applyNumberFormat="1" applyFont="1" applyFill="1" applyAlignment="1">
      <alignment horizontal="center" vertical="center" wrapText="1"/>
    </xf>
    <xf numFmtId="1" fontId="1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6" borderId="1" xfId="1" applyNumberFormat="1" applyFont="1" applyFill="1" applyBorder="1" applyAlignment="1" applyProtection="1">
      <alignment horizontal="center" vertical="center" wrapText="1"/>
      <protection hidden="1"/>
    </xf>
    <xf numFmtId="1" fontId="13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/>
    <xf numFmtId="164" fontId="14" fillId="0" borderId="1" xfId="1" applyFont="1" applyBorder="1"/>
    <xf numFmtId="0" fontId="14" fillId="0" borderId="0" xfId="0" applyFont="1"/>
    <xf numFmtId="2" fontId="14" fillId="0" borderId="1" xfId="0" applyNumberFormat="1" applyFont="1" applyBorder="1"/>
    <xf numFmtId="164" fontId="14" fillId="0" borderId="1" xfId="0" applyNumberFormat="1" applyFont="1" applyBorder="1"/>
    <xf numFmtId="0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1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14" fillId="0" borderId="0" xfId="1" applyFont="1"/>
    <xf numFmtId="164" fontId="6" fillId="0" borderId="0" xfId="0" applyNumberFormat="1" applyFont="1"/>
    <xf numFmtId="165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hidden="1"/>
    </xf>
    <xf numFmtId="49" fontId="4" fillId="0" borderId="1" xfId="0" applyNumberFormat="1" applyFont="1" applyFill="1" applyBorder="1" applyAlignment="1">
      <alignment horizontal="left"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 applyProtection="1">
      <alignment horizontal="right" vertical="center" wrapText="1"/>
      <protection hidden="1"/>
    </xf>
    <xf numFmtId="4" fontId="4" fillId="2" borderId="0" xfId="0" applyNumberFormat="1" applyFont="1" applyFill="1" applyAlignment="1" applyProtection="1">
      <alignment horizontal="right" vertical="center" wrapText="1"/>
      <protection hidden="1"/>
    </xf>
    <xf numFmtId="165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164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" fontId="7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  <protection hidden="1"/>
    </xf>
    <xf numFmtId="4" fontId="4" fillId="2" borderId="0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4" fontId="4" fillId="2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0" xfId="0" applyNumberFormat="1" applyFont="1" applyFill="1" applyAlignment="1" applyProtection="1">
      <alignment vertical="center" wrapText="1"/>
      <protection hidden="1"/>
    </xf>
    <xf numFmtId="165" fontId="5" fillId="2" borderId="0" xfId="0" applyNumberFormat="1" applyFont="1" applyFill="1" applyAlignment="1">
      <alignment vertical="center" wrapText="1"/>
    </xf>
    <xf numFmtId="4" fontId="4" fillId="2" borderId="1" xfId="1" applyNumberFormat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vertical="center" wrapText="1"/>
    </xf>
    <xf numFmtId="0" fontId="16" fillId="2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right" vertical="center" wrapText="1"/>
      <protection hidden="1"/>
    </xf>
    <xf numFmtId="0" fontId="4" fillId="0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>
      <alignment horizontal="center" vertical="center" wrapText="1"/>
    </xf>
    <xf numFmtId="1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/>
    <xf numFmtId="0" fontId="6" fillId="0" borderId="0" xfId="0" applyFont="1" applyFill="1" applyBorder="1"/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hidden="1"/>
    </xf>
    <xf numFmtId="4" fontId="4" fillId="0" borderId="1" xfId="1" applyNumberFormat="1" applyFont="1" applyFill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Border="1"/>
    <xf numFmtId="0" fontId="4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vertical="center" wrapText="1"/>
      <protection hidden="1"/>
    </xf>
    <xf numFmtId="165" fontId="5" fillId="2" borderId="0" xfId="0" applyNumberFormat="1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justify" vertical="center" wrapText="1"/>
    </xf>
    <xf numFmtId="0" fontId="12" fillId="5" borderId="0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 wrapText="1"/>
      <protection hidden="1"/>
    </xf>
    <xf numFmtId="49" fontId="5" fillId="2" borderId="0" xfId="0" applyNumberFormat="1" applyFont="1" applyFill="1" applyAlignment="1" applyProtection="1">
      <alignment horizontal="justify" vertical="center" wrapText="1"/>
      <protection hidden="1"/>
    </xf>
  </cellXfs>
  <cellStyles count="6">
    <cellStyle name="Moeda 2" xfId="3"/>
    <cellStyle name="Normal" xfId="0" builtinId="0"/>
    <cellStyle name="Normal 2" xfId="2"/>
    <cellStyle name="Normal 3" xfId="4"/>
    <cellStyle name="Porcentagem 3 2" xfId="5"/>
    <cellStyle name="Separador de milhares" xfId="1" builtinId="3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48"/>
  <sheetViews>
    <sheetView showGridLines="0" topLeftCell="A19" zoomScale="85" zoomScaleNormal="85" workbookViewId="0">
      <selection activeCell="D34" sqref="D34"/>
    </sheetView>
  </sheetViews>
  <sheetFormatPr defaultColWidth="9.140625" defaultRowHeight="15.75"/>
  <cols>
    <col min="1" max="1" width="1.7109375" style="7" customWidth="1"/>
    <col min="2" max="2" width="9.85546875" style="7" customWidth="1"/>
    <col min="3" max="3" width="0.42578125" style="7" customWidth="1"/>
    <col min="4" max="4" width="58.5703125" style="7" customWidth="1"/>
    <col min="5" max="5" width="0.5703125" style="7" customWidth="1"/>
    <col min="6" max="6" width="17.5703125" style="7" customWidth="1"/>
    <col min="7" max="7" width="0.42578125" style="7" customWidth="1"/>
    <col min="8" max="8" width="16.140625" style="7" customWidth="1"/>
    <col min="9" max="9" width="0.42578125" style="7" customWidth="1"/>
    <col min="10" max="10" width="18.5703125" style="7" customWidth="1"/>
    <col min="11" max="11" width="0.85546875" style="7" customWidth="1"/>
    <col min="12" max="12" width="19.140625" style="7" customWidth="1"/>
    <col min="13" max="13" width="0.42578125" style="7" customWidth="1"/>
    <col min="14" max="14" width="19.5703125" style="7" customWidth="1"/>
    <col min="15" max="15" width="1.7109375" style="7" customWidth="1"/>
    <col min="16" max="16384" width="9.140625" style="7"/>
  </cols>
  <sheetData>
    <row r="1" spans="1:17" s="5" customFormat="1" ht="12.75" customHeight="1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"/>
    </row>
    <row r="3" spans="1:17" s="5" customFormat="1" ht="23.25" customHeight="1">
      <c r="A3" s="1"/>
      <c r="B3" s="117" t="s">
        <v>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6"/>
    </row>
    <row r="4" spans="1:17">
      <c r="A4" s="1"/>
      <c r="B4" s="118" t="s">
        <v>104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"/>
    </row>
    <row r="5" spans="1:17" ht="5.25" customHeight="1">
      <c r="A5" s="1"/>
      <c r="B5" s="63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86</v>
      </c>
      <c r="I6" s="14"/>
      <c r="J6" s="16" t="s">
        <v>6</v>
      </c>
      <c r="K6" s="12"/>
      <c r="L6" s="16" t="s">
        <v>7</v>
      </c>
      <c r="M6" s="14"/>
      <c r="N6" s="17" t="s">
        <v>87</v>
      </c>
      <c r="O6" s="12"/>
    </row>
    <row r="7" spans="1:17" s="21" customFormat="1" ht="6.75" customHeight="1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>
      <c r="A8" s="1"/>
      <c r="B8" s="22">
        <v>1100</v>
      </c>
      <c r="C8" s="9"/>
      <c r="D8" s="23" t="s">
        <v>9</v>
      </c>
      <c r="E8" s="1"/>
      <c r="F8" s="68">
        <f>'Reaj 2015 - Região N, NE e CO'!P8</f>
        <v>376.66666666666669</v>
      </c>
      <c r="G8" s="69"/>
      <c r="H8" s="68">
        <f>'Reaj 2015 - Região N, NE e CO'!R8</f>
        <v>37.666666666666671</v>
      </c>
      <c r="I8" s="69"/>
      <c r="J8" s="68">
        <f>'Reaj 2015 - Região N, NE e CO'!T8</f>
        <v>339</v>
      </c>
      <c r="K8" s="70"/>
      <c r="L8" s="68">
        <f>'Reaj 2015 - Região N, NE e CO'!V8</f>
        <v>2260</v>
      </c>
      <c r="M8" s="69"/>
      <c r="N8" s="68">
        <f>'Reaj 2015 - Região N, NE e CO'!X8</f>
        <v>2034</v>
      </c>
      <c r="O8" s="1"/>
      <c r="Q8" s="30"/>
    </row>
    <row r="9" spans="1:17">
      <c r="A9" s="1"/>
      <c r="B9" s="22">
        <v>1124</v>
      </c>
      <c r="C9" s="9"/>
      <c r="D9" s="23" t="s">
        <v>10</v>
      </c>
      <c r="E9" s="1"/>
      <c r="F9" s="68">
        <f>'Reaj 2015 - Região N, NE e CO'!P9</f>
        <v>325.55555555555554</v>
      </c>
      <c r="G9" s="69"/>
      <c r="H9" s="68">
        <f>'Reaj 2015 - Região N, NE e CO'!R9</f>
        <v>32.555555555555557</v>
      </c>
      <c r="I9" s="69"/>
      <c r="J9" s="68">
        <f>'Reaj 2015 - Região N, NE e CO'!T9</f>
        <v>293</v>
      </c>
      <c r="K9" s="70"/>
      <c r="L9" s="68">
        <f>'Reaj 2015 - Região N, NE e CO'!V9</f>
        <v>1953.3333333333333</v>
      </c>
      <c r="M9" s="69"/>
      <c r="N9" s="68">
        <f>'Reaj 2015 - Região N, NE e CO'!X9</f>
        <v>1758</v>
      </c>
      <c r="O9" s="1"/>
      <c r="Q9" s="30"/>
    </row>
    <row r="10" spans="1:17">
      <c r="A10" s="1"/>
      <c r="B10" s="22">
        <v>1116</v>
      </c>
      <c r="C10" s="9"/>
      <c r="D10" s="23" t="s">
        <v>11</v>
      </c>
      <c r="E10" s="1"/>
      <c r="F10" s="68">
        <f>'Reaj 2015 - Região N, NE e CO'!P10</f>
        <v>376.66666666666669</v>
      </c>
      <c r="G10" s="69"/>
      <c r="H10" s="68">
        <f>'Reaj 2015 - Região N, NE e CO'!R10</f>
        <v>37.666666666666671</v>
      </c>
      <c r="I10" s="69"/>
      <c r="J10" s="68">
        <f>'Reaj 2015 - Região N, NE e CO'!T10</f>
        <v>339</v>
      </c>
      <c r="K10" s="70"/>
      <c r="L10" s="68">
        <f>'Reaj 2015 - Região N, NE e CO'!V10</f>
        <v>2260</v>
      </c>
      <c r="M10" s="69"/>
      <c r="N10" s="68">
        <f>'Reaj 2015 - Região N, NE e CO'!X10</f>
        <v>2034</v>
      </c>
      <c r="O10" s="1"/>
      <c r="Q10" s="30"/>
    </row>
    <row r="11" spans="1:17">
      <c r="A11" s="1"/>
      <c r="B11" s="22">
        <v>1107</v>
      </c>
      <c r="C11" s="9"/>
      <c r="D11" s="23" t="s">
        <v>12</v>
      </c>
      <c r="E11" s="1"/>
      <c r="F11" s="68">
        <f>'Reaj 2015 - Região N, NE e CO'!P11</f>
        <v>340</v>
      </c>
      <c r="G11" s="69"/>
      <c r="H11" s="68">
        <f>'Reaj 2015 - Região N, NE e CO'!R11</f>
        <v>34</v>
      </c>
      <c r="I11" s="69"/>
      <c r="J11" s="68">
        <f>'Reaj 2015 - Região N, NE e CO'!T11</f>
        <v>306</v>
      </c>
      <c r="K11" s="70"/>
      <c r="L11" s="68">
        <f>'Reaj 2015 - Região N, NE e CO'!V11</f>
        <v>2040</v>
      </c>
      <c r="M11" s="69"/>
      <c r="N11" s="68">
        <f>'Reaj 2015 - Região N, NE e CO'!X11</f>
        <v>1836</v>
      </c>
      <c r="O11" s="1"/>
      <c r="Q11" s="30"/>
    </row>
    <row r="12" spans="1:17">
      <c r="A12" s="1"/>
      <c r="B12" s="22">
        <v>1109</v>
      </c>
      <c r="C12" s="9"/>
      <c r="D12" s="23" t="s">
        <v>13</v>
      </c>
      <c r="E12" s="1"/>
      <c r="F12" s="68">
        <f>'Reaj 2015 - Região N, NE e CO'!P12</f>
        <v>340</v>
      </c>
      <c r="G12" s="69"/>
      <c r="H12" s="68">
        <f>'Reaj 2015 - Região N, NE e CO'!R12</f>
        <v>34</v>
      </c>
      <c r="I12" s="69"/>
      <c r="J12" s="68">
        <f>'Reaj 2015 - Região N, NE e CO'!T12</f>
        <v>306</v>
      </c>
      <c r="K12" s="70"/>
      <c r="L12" s="68">
        <f>'Reaj 2015 - Região N, NE e CO'!V12</f>
        <v>2040</v>
      </c>
      <c r="M12" s="69"/>
      <c r="N12" s="68">
        <f>'Reaj 2015 - Região N, NE e CO'!X12</f>
        <v>1836</v>
      </c>
      <c r="O12" s="1"/>
      <c r="Q12" s="30"/>
    </row>
    <row r="13" spans="1:17">
      <c r="A13" s="1"/>
      <c r="B13" s="22">
        <v>1112</v>
      </c>
      <c r="C13" s="9"/>
      <c r="D13" s="23" t="s">
        <v>14</v>
      </c>
      <c r="E13" s="1"/>
      <c r="F13" s="68">
        <f>'Reaj 2015 - Região N, NE e CO'!P13</f>
        <v>325.55555555555554</v>
      </c>
      <c r="G13" s="69"/>
      <c r="H13" s="68">
        <f>'Reaj 2015 - Região N, NE e CO'!R13</f>
        <v>32.555555555555557</v>
      </c>
      <c r="I13" s="69"/>
      <c r="J13" s="68">
        <f>'Reaj 2015 - Região N, NE e CO'!T13</f>
        <v>293</v>
      </c>
      <c r="K13" s="70"/>
      <c r="L13" s="68">
        <f>'Reaj 2015 - Região N, NE e CO'!V13</f>
        <v>1953.3333333333333</v>
      </c>
      <c r="M13" s="69"/>
      <c r="N13" s="68">
        <f>'Reaj 2015 - Região N, NE e CO'!X13</f>
        <v>1758</v>
      </c>
      <c r="O13" s="1"/>
      <c r="Q13" s="30"/>
    </row>
    <row r="14" spans="1:17">
      <c r="A14" s="1"/>
      <c r="B14" s="22">
        <v>1117</v>
      </c>
      <c r="C14" s="9"/>
      <c r="D14" s="65" t="s">
        <v>79</v>
      </c>
      <c r="E14" s="1"/>
      <c r="F14" s="68">
        <f>'Reaj 2015 - Região N, NE e CO'!P14</f>
        <v>325.55555555555554</v>
      </c>
      <c r="G14" s="69"/>
      <c r="H14" s="68">
        <f>'Reaj 2015 - Região N, NE e CO'!R14</f>
        <v>32.555555555555557</v>
      </c>
      <c r="I14" s="69"/>
      <c r="J14" s="68">
        <f>'Reaj 2015 - Região N, NE e CO'!T14</f>
        <v>293</v>
      </c>
      <c r="K14" s="70"/>
      <c r="L14" s="68">
        <f>'Reaj 2015 - Região N, NE e CO'!V14</f>
        <v>1953.3333333333333</v>
      </c>
      <c r="M14" s="69"/>
      <c r="N14" s="68">
        <f>'Reaj 2015 - Região N, NE e CO'!X14</f>
        <v>1758</v>
      </c>
      <c r="O14" s="1"/>
      <c r="Q14" s="30"/>
    </row>
    <row r="15" spans="1:17">
      <c r="A15" s="1"/>
      <c r="B15" s="106">
        <v>1129</v>
      </c>
      <c r="C15" s="107"/>
      <c r="D15" s="65" t="s">
        <v>101</v>
      </c>
      <c r="E15" s="1"/>
      <c r="F15" s="68">
        <f>F14</f>
        <v>325.55555555555554</v>
      </c>
      <c r="G15" s="69"/>
      <c r="H15" s="68">
        <f>H14</f>
        <v>32.555555555555557</v>
      </c>
      <c r="I15" s="69"/>
      <c r="J15" s="68">
        <f>J14</f>
        <v>293</v>
      </c>
      <c r="K15" s="70"/>
      <c r="L15" s="68">
        <f>L14</f>
        <v>1953.3333333333333</v>
      </c>
      <c r="M15" s="69"/>
      <c r="N15" s="68">
        <f>N14</f>
        <v>1758</v>
      </c>
      <c r="O15" s="1"/>
      <c r="Q15" s="30"/>
    </row>
    <row r="16" spans="1:17">
      <c r="A16" s="1"/>
      <c r="B16" s="22">
        <v>1120</v>
      </c>
      <c r="C16" s="9"/>
      <c r="D16" s="65" t="s">
        <v>81</v>
      </c>
      <c r="E16" s="1"/>
      <c r="F16" s="68">
        <f>'Reaj 2015 - Região N, NE e CO'!P15</f>
        <v>325.55555555555554</v>
      </c>
      <c r="G16" s="69"/>
      <c r="H16" s="68">
        <f>'Reaj 2015 - Região N, NE e CO'!R15</f>
        <v>32.555555555555557</v>
      </c>
      <c r="I16" s="69"/>
      <c r="J16" s="68">
        <f>'Reaj 2015 - Região N, NE e CO'!T15</f>
        <v>293</v>
      </c>
      <c r="K16" s="70"/>
      <c r="L16" s="68">
        <f>'Reaj 2015 - Região N, NE e CO'!V15</f>
        <v>1953.3333333333333</v>
      </c>
      <c r="M16" s="69"/>
      <c r="N16" s="68">
        <f>'Reaj 2015 - Região N, NE e CO'!X15</f>
        <v>1758</v>
      </c>
      <c r="O16" s="1"/>
      <c r="Q16" s="30"/>
    </row>
    <row r="17" spans="1:17">
      <c r="A17" s="1"/>
      <c r="B17" s="22">
        <v>1105</v>
      </c>
      <c r="C17" s="9"/>
      <c r="D17" s="23" t="s">
        <v>15</v>
      </c>
      <c r="E17" s="1"/>
      <c r="F17" s="68">
        <f>'Reaj 2015 - Região N, NE e CO'!P16</f>
        <v>325.55555555555554</v>
      </c>
      <c r="G17" s="69"/>
      <c r="H17" s="68">
        <f>'Reaj 2015 - Região N, NE e CO'!R16</f>
        <v>32.555555555555557</v>
      </c>
      <c r="I17" s="69"/>
      <c r="J17" s="68">
        <f>'Reaj 2015 - Região N, NE e CO'!T16</f>
        <v>293</v>
      </c>
      <c r="K17" s="70"/>
      <c r="L17" s="68">
        <f>'Reaj 2015 - Região N, NE e CO'!V16</f>
        <v>1953.3333333333333</v>
      </c>
      <c r="M17" s="69"/>
      <c r="N17" s="68">
        <f>'Reaj 2015 - Região N, NE e CO'!X16</f>
        <v>1758</v>
      </c>
      <c r="O17" s="1"/>
      <c r="Q17" s="30"/>
    </row>
    <row r="18" spans="1:17">
      <c r="A18" s="1"/>
      <c r="B18" s="22">
        <v>1128</v>
      </c>
      <c r="C18" s="9"/>
      <c r="D18" s="65" t="s">
        <v>80</v>
      </c>
      <c r="E18" s="1"/>
      <c r="F18" s="68">
        <f>'Reaj 2015 - Região N, NE e CO'!P17</f>
        <v>325.55555555555554</v>
      </c>
      <c r="G18" s="69"/>
      <c r="H18" s="68">
        <f>'Reaj 2015 - Região N, NE e CO'!R17</f>
        <v>32.555555555555557</v>
      </c>
      <c r="I18" s="69"/>
      <c r="J18" s="68">
        <f>'Reaj 2015 - Região N, NE e CO'!T17</f>
        <v>293</v>
      </c>
      <c r="K18" s="70"/>
      <c r="L18" s="68">
        <f>'Reaj 2015 - Região N, NE e CO'!V17</f>
        <v>1953.3333333333333</v>
      </c>
      <c r="M18" s="69"/>
      <c r="N18" s="68">
        <f>'Reaj 2015 - Região N, NE e CO'!X17</f>
        <v>1758</v>
      </c>
      <c r="O18" s="1"/>
      <c r="Q18" s="30"/>
    </row>
    <row r="19" spans="1:17">
      <c r="A19" s="9"/>
      <c r="B19" s="95">
        <v>1125</v>
      </c>
      <c r="C19" s="9"/>
      <c r="D19" s="27" t="s">
        <v>17</v>
      </c>
      <c r="E19" s="28"/>
      <c r="F19" s="68">
        <f>'Reaj 2015 - Região N, NE e CO'!P18</f>
        <v>325.55555555555554</v>
      </c>
      <c r="G19" s="69"/>
      <c r="H19" s="68">
        <f>'Reaj 2015 - Região N, NE e CO'!R18</f>
        <v>32.555555555555557</v>
      </c>
      <c r="I19" s="69"/>
      <c r="J19" s="68">
        <f>'Reaj 2015 - Região N, NE e CO'!T18</f>
        <v>293</v>
      </c>
      <c r="K19" s="71"/>
      <c r="L19" s="68">
        <f>'Reaj 2015 - Região N, NE e CO'!V18</f>
        <v>1953.3333333333333</v>
      </c>
      <c r="M19" s="72"/>
      <c r="N19" s="68">
        <f>'Reaj 2015 - Região N, NE e CO'!X18</f>
        <v>1758</v>
      </c>
      <c r="O19" s="9"/>
      <c r="Q19" s="30"/>
    </row>
    <row r="20" spans="1:17">
      <c r="A20" s="1"/>
      <c r="B20" s="22">
        <v>1110</v>
      </c>
      <c r="C20" s="9"/>
      <c r="D20" s="23" t="s">
        <v>18</v>
      </c>
      <c r="E20" s="1"/>
      <c r="F20" s="68">
        <f>'Reaj 2015 - Região N, NE e CO'!P19</f>
        <v>325.55555555555554</v>
      </c>
      <c r="G20" s="69"/>
      <c r="H20" s="68">
        <f>'Reaj 2015 - Região N, NE e CO'!R19</f>
        <v>32.555555555555557</v>
      </c>
      <c r="I20" s="69"/>
      <c r="J20" s="68">
        <f>'Reaj 2015 - Região N, NE e CO'!T19</f>
        <v>293</v>
      </c>
      <c r="K20" s="70"/>
      <c r="L20" s="68">
        <f>'Reaj 2015 - Região N, NE e CO'!V19</f>
        <v>1953.3333333333333</v>
      </c>
      <c r="M20" s="69"/>
      <c r="N20" s="68">
        <f>'Reaj 2015 - Região N, NE e CO'!X19</f>
        <v>1758</v>
      </c>
      <c r="O20" s="1"/>
      <c r="Q20" s="30"/>
    </row>
    <row r="21" spans="1:17">
      <c r="A21" s="1"/>
      <c r="B21" s="22">
        <v>1114</v>
      </c>
      <c r="C21" s="9"/>
      <c r="D21" s="23" t="s">
        <v>19</v>
      </c>
      <c r="E21" s="1"/>
      <c r="F21" s="68">
        <f>'Reaj 2015 - Região N, NE e CO'!P20</f>
        <v>325.55555555555554</v>
      </c>
      <c r="G21" s="69"/>
      <c r="H21" s="68">
        <f>'Reaj 2015 - Região N, NE e CO'!R20</f>
        <v>32.555555555555557</v>
      </c>
      <c r="I21" s="69"/>
      <c r="J21" s="68">
        <f>'Reaj 2015 - Região N, NE e CO'!T20</f>
        <v>293</v>
      </c>
      <c r="K21" s="70"/>
      <c r="L21" s="68">
        <f>'Reaj 2015 - Região N, NE e CO'!V20</f>
        <v>1953.3333333333333</v>
      </c>
      <c r="M21" s="69"/>
      <c r="N21" s="68">
        <f>'Reaj 2015 - Região N, NE e CO'!X20</f>
        <v>1758</v>
      </c>
      <c r="O21" s="1"/>
      <c r="Q21" s="30"/>
    </row>
    <row r="22" spans="1:17">
      <c r="A22" s="1"/>
      <c r="B22" s="22">
        <v>1115</v>
      </c>
      <c r="C22" s="9"/>
      <c r="D22" s="23" t="s">
        <v>20</v>
      </c>
      <c r="E22" s="1"/>
      <c r="F22" s="68">
        <f>'Reaj 2015 - Região N, NE e CO'!P21</f>
        <v>325.55555555555554</v>
      </c>
      <c r="G22" s="69"/>
      <c r="H22" s="68">
        <f>'Reaj 2015 - Região N, NE e CO'!R21</f>
        <v>32.555555555555557</v>
      </c>
      <c r="I22" s="69"/>
      <c r="J22" s="68">
        <f>'Reaj 2015 - Região N, NE e CO'!T21</f>
        <v>293</v>
      </c>
      <c r="K22" s="70"/>
      <c r="L22" s="68">
        <f>'Reaj 2015 - Região N, NE e CO'!V21</f>
        <v>1953.3333333333333</v>
      </c>
      <c r="M22" s="69"/>
      <c r="N22" s="68">
        <f>'Reaj 2015 - Região N, NE e CO'!X21</f>
        <v>1758</v>
      </c>
      <c r="O22" s="1"/>
      <c r="Q22" s="30"/>
    </row>
    <row r="23" spans="1:17">
      <c r="A23" s="1"/>
      <c r="B23" s="22">
        <v>1126</v>
      </c>
      <c r="C23" s="9"/>
      <c r="D23" s="65" t="s">
        <v>82</v>
      </c>
      <c r="E23" s="1"/>
      <c r="F23" s="68">
        <f>'Reaj 2015 - Região N, NE e CO'!P22</f>
        <v>325.55555555555554</v>
      </c>
      <c r="G23" s="69"/>
      <c r="H23" s="68">
        <f>'Reaj 2015 - Região N, NE e CO'!R22</f>
        <v>32.555555555555557</v>
      </c>
      <c r="I23" s="69"/>
      <c r="J23" s="68">
        <f>'Reaj 2015 - Região N, NE e CO'!T22</f>
        <v>293</v>
      </c>
      <c r="K23" s="70"/>
      <c r="L23" s="68">
        <f>'Reaj 2015 - Região N, NE e CO'!V22</f>
        <v>1953.3333333333333</v>
      </c>
      <c r="M23" s="69"/>
      <c r="N23" s="68">
        <f>'Reaj 2015 - Região N, NE e CO'!X22</f>
        <v>1758</v>
      </c>
      <c r="O23" s="1"/>
      <c r="Q23" s="30"/>
    </row>
    <row r="24" spans="1:17">
      <c r="A24" s="1"/>
      <c r="B24" s="22">
        <v>1122</v>
      </c>
      <c r="C24" s="9"/>
      <c r="D24" s="23" t="s">
        <v>21</v>
      </c>
      <c r="E24" s="1"/>
      <c r="F24" s="68">
        <f>'Reaj 2015 - Região N, NE e CO'!P23</f>
        <v>340</v>
      </c>
      <c r="G24" s="69"/>
      <c r="H24" s="68">
        <f>'Reaj 2015 - Região N, NE e CO'!R23</f>
        <v>34</v>
      </c>
      <c r="I24" s="69"/>
      <c r="J24" s="68">
        <f>'Reaj 2015 - Região N, NE e CO'!T23</f>
        <v>306</v>
      </c>
      <c r="K24" s="70"/>
      <c r="L24" s="68">
        <f>'Reaj 2015 - Região N, NE e CO'!V23</f>
        <v>2040</v>
      </c>
      <c r="M24" s="69"/>
      <c r="N24" s="68">
        <f>'Reaj 2015 - Região N, NE e CO'!X23</f>
        <v>1836</v>
      </c>
      <c r="O24" s="1"/>
      <c r="Q24" s="30"/>
    </row>
    <row r="25" spans="1:17">
      <c r="A25" s="1"/>
      <c r="B25" s="22">
        <v>1121</v>
      </c>
      <c r="C25" s="9"/>
      <c r="D25" s="23" t="s">
        <v>22</v>
      </c>
      <c r="E25" s="1"/>
      <c r="F25" s="68">
        <f>'Reaj 2015 - Região N, NE e CO'!P24</f>
        <v>340</v>
      </c>
      <c r="G25" s="69"/>
      <c r="H25" s="68">
        <f>'Reaj 2015 - Região N, NE e CO'!R24</f>
        <v>34</v>
      </c>
      <c r="I25" s="69"/>
      <c r="J25" s="68">
        <f>'Reaj 2015 - Região N, NE e CO'!T24</f>
        <v>306</v>
      </c>
      <c r="K25" s="70"/>
      <c r="L25" s="68">
        <f>'Reaj 2015 - Região N, NE e CO'!V24</f>
        <v>2040</v>
      </c>
      <c r="M25" s="69"/>
      <c r="N25" s="68">
        <f>'Reaj 2015 - Região N, NE e CO'!X24</f>
        <v>1836</v>
      </c>
      <c r="O25" s="1"/>
      <c r="Q25" s="30"/>
    </row>
    <row r="26" spans="1:17">
      <c r="A26" s="1"/>
      <c r="B26" s="22">
        <v>1101</v>
      </c>
      <c r="C26" s="9"/>
      <c r="D26" s="23" t="s">
        <v>23</v>
      </c>
      <c r="E26" s="1"/>
      <c r="F26" s="68">
        <f>'Reaj 2015 - Região N, NE e CO'!P25</f>
        <v>340</v>
      </c>
      <c r="G26" s="69"/>
      <c r="H26" s="68">
        <f>'Reaj 2015 - Região N, NE e CO'!R25</f>
        <v>34</v>
      </c>
      <c r="I26" s="69"/>
      <c r="J26" s="68">
        <f>'Reaj 2015 - Região N, NE e CO'!T25</f>
        <v>306</v>
      </c>
      <c r="K26" s="70"/>
      <c r="L26" s="68">
        <f>'Reaj 2015 - Região N, NE e CO'!V25</f>
        <v>2040</v>
      </c>
      <c r="M26" s="69"/>
      <c r="N26" s="68">
        <f>'Reaj 2015 - Região N, NE e CO'!X25</f>
        <v>1836</v>
      </c>
      <c r="O26" s="1"/>
      <c r="Q26" s="30"/>
    </row>
    <row r="27" spans="1:17">
      <c r="A27" s="1"/>
      <c r="B27" s="22">
        <v>1106</v>
      </c>
      <c r="C27" s="9"/>
      <c r="D27" s="23" t="s">
        <v>24</v>
      </c>
      <c r="E27" s="1"/>
      <c r="F27" s="68">
        <f>'Reaj 2015 - Região N, NE e CO'!P26</f>
        <v>325.55555555555554</v>
      </c>
      <c r="G27" s="69"/>
      <c r="H27" s="68">
        <f>'Reaj 2015 - Região N, NE e CO'!R26</f>
        <v>32.555555555555557</v>
      </c>
      <c r="I27" s="69"/>
      <c r="J27" s="68">
        <f>'Reaj 2015 - Região N, NE e CO'!T26</f>
        <v>293</v>
      </c>
      <c r="K27" s="70"/>
      <c r="L27" s="68">
        <f>'Reaj 2015 - Região N, NE e CO'!V26</f>
        <v>1953.3333333333333</v>
      </c>
      <c r="M27" s="69"/>
      <c r="N27" s="68">
        <f>'Reaj 2015 - Região N, NE e CO'!X26</f>
        <v>1758</v>
      </c>
      <c r="O27" s="1"/>
      <c r="Q27" s="30"/>
    </row>
    <row r="28" spans="1:17">
      <c r="A28" s="1"/>
      <c r="B28" s="22">
        <v>1104</v>
      </c>
      <c r="C28" s="9"/>
      <c r="D28" s="23" t="s">
        <v>25</v>
      </c>
      <c r="E28" s="1"/>
      <c r="F28" s="68">
        <f>'Reaj 2015 - Região N, NE e CO'!P27</f>
        <v>325.55555555555554</v>
      </c>
      <c r="G28" s="69"/>
      <c r="H28" s="68">
        <f>'Reaj 2015 - Região N, NE e CO'!R27</f>
        <v>32.555555555555557</v>
      </c>
      <c r="I28" s="69"/>
      <c r="J28" s="68">
        <f>'Reaj 2015 - Região N, NE e CO'!T27</f>
        <v>293</v>
      </c>
      <c r="K28" s="70"/>
      <c r="L28" s="68">
        <f>'Reaj 2015 - Região N, NE e CO'!V27</f>
        <v>1953.3333333333333</v>
      </c>
      <c r="M28" s="69"/>
      <c r="N28" s="68">
        <f>'Reaj 2015 - Região N, NE e CO'!X27</f>
        <v>1758</v>
      </c>
      <c r="O28" s="1"/>
      <c r="Q28" s="30"/>
    </row>
    <row r="29" spans="1:17">
      <c r="A29" s="1"/>
      <c r="B29" s="22">
        <v>1104</v>
      </c>
      <c r="C29" s="9"/>
      <c r="D29" s="23" t="s">
        <v>89</v>
      </c>
      <c r="E29" s="1"/>
      <c r="F29" s="68">
        <f>'Reaj 2015 - Região N, NE e CO'!P28</f>
        <v>293.33333333333331</v>
      </c>
      <c r="G29" s="69"/>
      <c r="H29" s="68">
        <f>'Reaj 2015 - Região N, NE e CO'!R28</f>
        <v>29.333333333333332</v>
      </c>
      <c r="I29" s="69"/>
      <c r="J29" s="68">
        <f>'Reaj 2015 - Região N, NE e CO'!T28</f>
        <v>264</v>
      </c>
      <c r="K29" s="70"/>
      <c r="L29" s="68">
        <f>'Reaj 2015 - Região N, NE e CO'!V28</f>
        <v>1760</v>
      </c>
      <c r="M29" s="69"/>
      <c r="N29" s="68">
        <f>'Reaj 2015 - Região N, NE e CO'!X28</f>
        <v>1584</v>
      </c>
      <c r="O29" s="1"/>
      <c r="Q29" s="30"/>
    </row>
    <row r="30" spans="1:17">
      <c r="A30" s="1"/>
      <c r="B30" s="22">
        <v>1111</v>
      </c>
      <c r="C30" s="9"/>
      <c r="D30" s="65" t="s">
        <v>78</v>
      </c>
      <c r="E30" s="1"/>
      <c r="F30" s="68">
        <f>'Reaj 2015 - Região N, NE e CO'!P29</f>
        <v>340</v>
      </c>
      <c r="G30" s="69"/>
      <c r="H30" s="68">
        <f>'Reaj 2015 - Região N, NE e CO'!R29</f>
        <v>34</v>
      </c>
      <c r="I30" s="69"/>
      <c r="J30" s="68">
        <f>'Reaj 2015 - Região N, NE e CO'!T29</f>
        <v>306</v>
      </c>
      <c r="K30" s="70"/>
      <c r="L30" s="68">
        <f>'Reaj 2015 - Região N, NE e CO'!V29</f>
        <v>2040</v>
      </c>
      <c r="M30" s="69"/>
      <c r="N30" s="68">
        <f>'Reaj 2015 - Região N, NE e CO'!X29</f>
        <v>1836</v>
      </c>
      <c r="O30" s="1"/>
      <c r="Q30" s="30"/>
    </row>
    <row r="31" spans="1:17" ht="15.75" customHeight="1">
      <c r="A31" s="1"/>
      <c r="B31" s="22">
        <v>1102</v>
      </c>
      <c r="C31" s="9"/>
      <c r="D31" s="23" t="s">
        <v>26</v>
      </c>
      <c r="E31" s="1"/>
      <c r="F31" s="68">
        <f>'Reaj 2015 - Região N, NE e CO'!P30</f>
        <v>340</v>
      </c>
      <c r="G31" s="69"/>
      <c r="H31" s="68">
        <f>'Reaj 2015 - Região N, NE e CO'!R30</f>
        <v>34</v>
      </c>
      <c r="I31" s="69"/>
      <c r="J31" s="68">
        <f>'Reaj 2015 - Região N, NE e CO'!T30</f>
        <v>306</v>
      </c>
      <c r="K31" s="70"/>
      <c r="L31" s="68">
        <f>'Reaj 2015 - Região N, NE e CO'!V30</f>
        <v>2040</v>
      </c>
      <c r="M31" s="69"/>
      <c r="N31" s="68">
        <f>'Reaj 2015 - Região N, NE e CO'!X30</f>
        <v>1836</v>
      </c>
      <c r="O31" s="1"/>
      <c r="Q31" s="30"/>
    </row>
    <row r="32" spans="1:17" ht="15.75" customHeight="1">
      <c r="A32" s="1"/>
      <c r="B32" s="22">
        <v>1108</v>
      </c>
      <c r="C32" s="9"/>
      <c r="D32" s="23" t="s">
        <v>36</v>
      </c>
      <c r="E32" s="1"/>
      <c r="F32" s="68">
        <f>'Reaj 2015 - Região N, NE e CO'!P31</f>
        <v>325.55555555555554</v>
      </c>
      <c r="G32" s="69"/>
      <c r="H32" s="68">
        <f>'Reaj 2015 - Região N, NE e CO'!R31</f>
        <v>32.555555555555557</v>
      </c>
      <c r="I32" s="69"/>
      <c r="J32" s="68">
        <f>'Reaj 2015 - Região N, NE e CO'!T31</f>
        <v>293</v>
      </c>
      <c r="K32" s="70"/>
      <c r="L32" s="68">
        <f>'Reaj 2015 - Região N, NE e CO'!V31</f>
        <v>1953.3333333333333</v>
      </c>
      <c r="M32" s="69"/>
      <c r="N32" s="68">
        <f>'Reaj 2015 - Região N, NE e CO'!X31</f>
        <v>1758</v>
      </c>
      <c r="O32" s="1"/>
      <c r="Q32" s="30"/>
    </row>
    <row r="33" spans="1:17" ht="15.75" customHeight="1">
      <c r="A33" s="1"/>
      <c r="B33" s="22">
        <v>1127</v>
      </c>
      <c r="C33" s="9"/>
      <c r="D33" s="65" t="s">
        <v>83</v>
      </c>
      <c r="E33" s="1"/>
      <c r="F33" s="68">
        <f>'Reaj 2015 - Região N, NE e CO'!P32</f>
        <v>325.55555555555554</v>
      </c>
      <c r="G33" s="69"/>
      <c r="H33" s="68">
        <f>'Reaj 2015 - Região N, NE e CO'!R32</f>
        <v>32.555555555555557</v>
      </c>
      <c r="I33" s="69"/>
      <c r="J33" s="68">
        <f>'Reaj 2015 - Região N, NE e CO'!T32</f>
        <v>293</v>
      </c>
      <c r="K33" s="70"/>
      <c r="L33" s="68">
        <f>'Reaj 2015 - Região N, NE e CO'!V32</f>
        <v>1953.3333333333333</v>
      </c>
      <c r="M33" s="69"/>
      <c r="N33" s="68">
        <f>'Reaj 2015 - Região N, NE e CO'!X32</f>
        <v>1758</v>
      </c>
      <c r="O33" s="1"/>
      <c r="Q33" s="30"/>
    </row>
    <row r="34" spans="1:17">
      <c r="A34" s="1"/>
      <c r="B34" s="22">
        <v>1123</v>
      </c>
      <c r="C34" s="9"/>
      <c r="D34" s="23" t="s">
        <v>28</v>
      </c>
      <c r="E34" s="1"/>
      <c r="F34" s="68">
        <f>'Reaj 2015 - Região N, NE e CO'!P33</f>
        <v>376.66666666666669</v>
      </c>
      <c r="G34" s="69"/>
      <c r="H34" s="68">
        <f>'Reaj 2015 - Região N, NE e CO'!R33</f>
        <v>37.666666666666671</v>
      </c>
      <c r="I34" s="69"/>
      <c r="J34" s="68">
        <f>'Reaj 2015 - Região N, NE e CO'!T33</f>
        <v>339</v>
      </c>
      <c r="K34" s="70"/>
      <c r="L34" s="68">
        <f>'Reaj 2015 - Região N, NE e CO'!V33</f>
        <v>2260</v>
      </c>
      <c r="M34" s="69"/>
      <c r="N34" s="68">
        <f>'Reaj 2015 - Região N, NE e CO'!X33</f>
        <v>2034</v>
      </c>
      <c r="O34" s="1"/>
      <c r="Q34" s="30"/>
    </row>
    <row r="35" spans="1:17">
      <c r="A35" s="1"/>
      <c r="B35" s="22">
        <v>1103</v>
      </c>
      <c r="C35" s="9"/>
      <c r="D35" s="23" t="s">
        <v>29</v>
      </c>
      <c r="E35" s="1"/>
      <c r="F35" s="68">
        <f>'Reaj 2015 - Região N, NE e CO'!P34</f>
        <v>376.66666666666669</v>
      </c>
      <c r="G35" s="69"/>
      <c r="H35" s="68">
        <f>'Reaj 2015 - Região N, NE e CO'!R34</f>
        <v>37.666666666666671</v>
      </c>
      <c r="I35" s="69"/>
      <c r="J35" s="68">
        <f>'Reaj 2015 - Região N, NE e CO'!T34</f>
        <v>339</v>
      </c>
      <c r="K35" s="70"/>
      <c r="L35" s="68">
        <f>'Reaj 2015 - Região N, NE e CO'!V34</f>
        <v>2260</v>
      </c>
      <c r="M35" s="69"/>
      <c r="N35" s="68">
        <f>'Reaj 2015 - Região N, NE e CO'!X34</f>
        <v>2034</v>
      </c>
      <c r="O35" s="1"/>
      <c r="Q35" s="30"/>
    </row>
    <row r="36" spans="1:17">
      <c r="A36" s="1"/>
      <c r="B36" s="22">
        <v>1163</v>
      </c>
      <c r="C36" s="9"/>
      <c r="D36" s="23" t="s">
        <v>30</v>
      </c>
      <c r="E36" s="1"/>
      <c r="F36" s="68">
        <f>'Reaj 2015 - Região N, NE e CO'!P35</f>
        <v>322.22222222222223</v>
      </c>
      <c r="G36" s="69"/>
      <c r="H36" s="68">
        <f>'Reaj 2015 - Região N, NE e CO'!R35</f>
        <v>32.222222222222221</v>
      </c>
      <c r="I36" s="69"/>
      <c r="J36" s="68">
        <f>'Reaj 2015 - Região N, NE e CO'!T35</f>
        <v>290</v>
      </c>
      <c r="K36" s="70"/>
      <c r="L36" s="68">
        <f>'Reaj 2015 - Região N, NE e CO'!V35</f>
        <v>1933.3333333333335</v>
      </c>
      <c r="M36" s="69"/>
      <c r="N36" s="68">
        <f>'Reaj 2015 - Região N, NE e CO'!X35</f>
        <v>1740</v>
      </c>
      <c r="O36" s="1"/>
      <c r="Q36" s="30"/>
    </row>
    <row r="37" spans="1:17" ht="4.7" customHeight="1">
      <c r="A37" s="9"/>
      <c r="B37" s="31"/>
      <c r="C37" s="9"/>
      <c r="D37" s="28"/>
      <c r="E37" s="28"/>
      <c r="F37" s="28"/>
      <c r="G37" s="9"/>
      <c r="H37" s="9"/>
      <c r="I37" s="9"/>
      <c r="J37" s="32"/>
      <c r="K37" s="28"/>
      <c r="L37" s="9"/>
      <c r="M37" s="9"/>
      <c r="N37" s="28"/>
      <c r="O37" s="9"/>
      <c r="Q37" s="30"/>
    </row>
    <row r="38" spans="1:17">
      <c r="A38" s="33"/>
      <c r="B38" s="119" t="s">
        <v>31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33"/>
    </row>
    <row r="39" spans="1:17" ht="21.75" customHeight="1">
      <c r="A39" s="9"/>
      <c r="B39" s="31"/>
      <c r="C39" s="9"/>
      <c r="D39" s="28"/>
      <c r="E39" s="28"/>
      <c r="F39" s="28"/>
      <c r="G39" s="9"/>
      <c r="H39" s="9"/>
      <c r="I39" s="9"/>
      <c r="J39" s="32"/>
      <c r="K39" s="28"/>
      <c r="L39" s="9"/>
      <c r="M39" s="9"/>
      <c r="N39" s="34"/>
      <c r="O39" s="9"/>
    </row>
    <row r="40" spans="1:17">
      <c r="A40" s="35"/>
      <c r="B40" s="120" t="s">
        <v>32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35"/>
    </row>
    <row r="41" spans="1:17">
      <c r="A41" s="9"/>
      <c r="B41" s="36"/>
      <c r="C41" s="9"/>
      <c r="D41" s="9"/>
      <c r="E41" s="9"/>
      <c r="F41" s="9"/>
      <c r="G41" s="9"/>
      <c r="H41" s="9"/>
      <c r="I41" s="9"/>
      <c r="J41" s="37"/>
      <c r="K41" s="9"/>
      <c r="L41" s="9"/>
      <c r="M41" s="9"/>
      <c r="N41" s="38"/>
      <c r="O41" s="9"/>
    </row>
    <row r="42" spans="1:17">
      <c r="A42" s="35"/>
      <c r="B42" s="121" t="s">
        <v>105</v>
      </c>
      <c r="C42" s="121"/>
      <c r="D42" s="121"/>
      <c r="E42" s="121"/>
      <c r="F42" s="121"/>
      <c r="G42" s="121"/>
      <c r="H42" s="121"/>
      <c r="I42" s="121"/>
      <c r="J42" s="121"/>
      <c r="K42" s="64"/>
      <c r="L42" s="64"/>
      <c r="M42" s="9"/>
      <c r="N42" s="64"/>
      <c r="O42" s="35"/>
    </row>
    <row r="43" spans="1:17">
      <c r="A43" s="35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9"/>
      <c r="N43" s="64"/>
      <c r="O43" s="35"/>
    </row>
    <row r="44" spans="1:17">
      <c r="A44" s="35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9"/>
      <c r="N44" s="64"/>
      <c r="O44" s="35"/>
    </row>
    <row r="45" spans="1:17">
      <c r="A45" s="35"/>
      <c r="B45" s="35"/>
      <c r="C45" s="9"/>
      <c r="D45" s="35"/>
      <c r="E45" s="35"/>
      <c r="F45" s="35"/>
      <c r="G45" s="9"/>
      <c r="H45" s="35"/>
      <c r="I45" s="9"/>
      <c r="J45" s="35"/>
      <c r="K45" s="35"/>
      <c r="L45" s="35"/>
      <c r="M45" s="9"/>
      <c r="N45" s="35"/>
      <c r="O45" s="35"/>
    </row>
    <row r="46" spans="1:17">
      <c r="A46" s="26"/>
      <c r="B46" s="117" t="s">
        <v>33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26"/>
    </row>
    <row r="47" spans="1:17">
      <c r="A47" s="26"/>
      <c r="B47" s="117" t="s">
        <v>84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26"/>
    </row>
    <row r="48" spans="1:17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8">
    <mergeCell ref="B46:N46"/>
    <mergeCell ref="B47:N47"/>
    <mergeCell ref="B2:N2"/>
    <mergeCell ref="B3:N3"/>
    <mergeCell ref="B4:N4"/>
    <mergeCell ref="B38:N38"/>
    <mergeCell ref="B40:N40"/>
    <mergeCell ref="B42:J42"/>
  </mergeCells>
  <printOptions horizontalCentered="1"/>
  <pageMargins left="0.32" right="0.36" top="0.78740157480314965" bottom="0.78740157480314965" header="0.31496062992125984" footer="0.31496062992125984"/>
  <pageSetup paperSize="9" scale="65" orientation="landscape" r:id="rId1"/>
  <headerFooter>
    <oddHeader>&amp;R&amp;"Arial,Negrito"&amp;16Anexo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L45"/>
  <sheetViews>
    <sheetView showGridLines="0" zoomScale="80" zoomScaleNormal="80" workbookViewId="0">
      <selection activeCell="P8" sqref="P8:X35"/>
    </sheetView>
  </sheetViews>
  <sheetFormatPr defaultColWidth="9.140625" defaultRowHeight="15.75"/>
  <cols>
    <col min="1" max="1" width="1.7109375" style="7" customWidth="1"/>
    <col min="2" max="2" width="9.85546875" style="7" customWidth="1"/>
    <col min="3" max="3" width="0.42578125" style="7" customWidth="1"/>
    <col min="4" max="4" width="46.42578125" style="7" customWidth="1"/>
    <col min="5" max="5" width="0.85546875" style="7" customWidth="1"/>
    <col min="6" max="6" width="14.28515625" style="7" customWidth="1"/>
    <col min="7" max="7" width="0.42578125" style="7" customWidth="1"/>
    <col min="8" max="8" width="14.5703125" style="7" customWidth="1"/>
    <col min="9" max="9" width="0.42578125" style="7" customWidth="1"/>
    <col min="10" max="10" width="15.28515625" style="7" customWidth="1"/>
    <col min="11" max="11" width="0.85546875" style="7" customWidth="1"/>
    <col min="12" max="12" width="17.140625" style="7" customWidth="1"/>
    <col min="13" max="13" width="0.42578125" style="7" customWidth="1"/>
    <col min="14" max="14" width="18.7109375" style="7" customWidth="1"/>
    <col min="15" max="15" width="1.7109375" style="7" customWidth="1"/>
    <col min="16" max="16" width="14.7109375" style="7" customWidth="1"/>
    <col min="17" max="17" width="0.5703125" style="7" customWidth="1"/>
    <col min="18" max="18" width="13.7109375" style="7" customWidth="1"/>
    <col min="19" max="19" width="0.5703125" style="7" customWidth="1"/>
    <col min="20" max="20" width="15.85546875" style="7" customWidth="1"/>
    <col min="21" max="21" width="0.5703125" style="7" customWidth="1"/>
    <col min="22" max="22" width="17.28515625" style="7" customWidth="1"/>
    <col min="23" max="23" width="0.5703125" style="7" customWidth="1"/>
    <col min="24" max="24" width="18.140625" style="7" customWidth="1"/>
    <col min="25" max="31" width="9.140625" style="7"/>
    <col min="32" max="32" width="14.42578125" style="7" customWidth="1"/>
    <col min="33" max="16384" width="9.140625" style="7"/>
  </cols>
  <sheetData>
    <row r="1" spans="1:38" s="5" customFormat="1" ht="12.75" customHeight="1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38" ht="23.25" customHeight="1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"/>
      <c r="P2" s="123" t="s">
        <v>102</v>
      </c>
      <c r="Q2" s="123"/>
      <c r="R2" s="123"/>
    </row>
    <row r="3" spans="1:38" s="5" customFormat="1" ht="23.25" customHeight="1">
      <c r="A3" s="1"/>
      <c r="B3" s="117" t="s">
        <v>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6"/>
      <c r="P3"/>
      <c r="Q3" s="44"/>
      <c r="R3" s="45"/>
    </row>
    <row r="4" spans="1:38" ht="15.75" customHeight="1">
      <c r="A4" s="1"/>
      <c r="B4" s="118" t="s">
        <v>99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"/>
      <c r="P4" s="124" t="s">
        <v>103</v>
      </c>
      <c r="Q4" s="124"/>
      <c r="R4" s="124"/>
      <c r="S4" s="46">
        <v>9.5000000000000001E-2</v>
      </c>
      <c r="T4" s="46">
        <v>2.5000000000000001E-2</v>
      </c>
    </row>
    <row r="5" spans="1:38" ht="5.25" customHeight="1">
      <c r="A5" s="1"/>
      <c r="B5" s="8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  <c r="P5" s="122"/>
      <c r="Q5" s="122"/>
      <c r="R5" s="47"/>
    </row>
    <row r="6" spans="1:38" ht="46.7" customHeight="1">
      <c r="A6" s="12"/>
      <c r="B6" s="13" t="s">
        <v>2</v>
      </c>
      <c r="C6" s="14"/>
      <c r="D6" s="15" t="s">
        <v>3</v>
      </c>
      <c r="E6" s="12"/>
      <c r="F6" s="48" t="s">
        <v>4</v>
      </c>
      <c r="G6" s="49"/>
      <c r="H6" s="48" t="s">
        <v>5</v>
      </c>
      <c r="I6" s="49"/>
      <c r="J6" s="48" t="s">
        <v>6</v>
      </c>
      <c r="K6" s="50"/>
      <c r="L6" s="48" t="s">
        <v>7</v>
      </c>
      <c r="M6" s="49"/>
      <c r="N6" s="51" t="s">
        <v>8</v>
      </c>
      <c r="O6" s="50"/>
      <c r="P6" s="52" t="s">
        <v>4</v>
      </c>
      <c r="Q6" s="49"/>
      <c r="R6" s="52" t="s">
        <v>5</v>
      </c>
      <c r="S6" s="49"/>
      <c r="T6" s="52" t="s">
        <v>6</v>
      </c>
      <c r="U6" s="50"/>
      <c r="V6" s="52" t="s">
        <v>7</v>
      </c>
      <c r="W6" s="49"/>
      <c r="X6" s="53" t="s">
        <v>8</v>
      </c>
      <c r="Z6" s="96"/>
      <c r="AA6" s="97"/>
      <c r="AB6" s="98"/>
      <c r="AC6" s="99"/>
      <c r="AD6" s="100"/>
      <c r="AE6" s="101"/>
      <c r="AF6" s="100"/>
      <c r="AG6" s="101"/>
      <c r="AH6" s="100"/>
      <c r="AI6" s="102"/>
      <c r="AJ6" s="100"/>
      <c r="AK6" s="101"/>
      <c r="AL6" s="103"/>
    </row>
    <row r="7" spans="1:38" s="21" customFormat="1" ht="6.75" customHeight="1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7.100000000000001" customHeight="1">
      <c r="A8" s="1"/>
      <c r="B8" s="22">
        <v>1100</v>
      </c>
      <c r="C8" s="9"/>
      <c r="D8" s="23" t="s">
        <v>9</v>
      </c>
      <c r="E8" s="1"/>
      <c r="F8" s="24">
        <f>J8/0.9</f>
        <v>366.66666666666669</v>
      </c>
      <c r="G8" s="25"/>
      <c r="H8" s="24">
        <f>-F8*10%</f>
        <v>-36.666666666666671</v>
      </c>
      <c r="I8" s="25"/>
      <c r="J8" s="24">
        <v>330</v>
      </c>
      <c r="K8" s="26"/>
      <c r="L8" s="24">
        <f t="shared" ref="L8" si="0">F8*6</f>
        <v>2200</v>
      </c>
      <c r="M8" s="25"/>
      <c r="N8" s="24">
        <f t="shared" ref="N8" si="1">J8*6</f>
        <v>1980</v>
      </c>
      <c r="O8" s="1"/>
      <c r="P8" s="55">
        <f t="shared" ref="P8:P35" si="2">T8/0.9</f>
        <v>376.66666666666669</v>
      </c>
      <c r="Q8" s="56"/>
      <c r="R8" s="57">
        <f t="shared" ref="R8:R35" si="3">P8*10%</f>
        <v>37.666666666666671</v>
      </c>
      <c r="S8" s="56"/>
      <c r="T8" s="55">
        <f t="shared" ref="T8:T35" si="4">IFERROR(ROUNDUP(J8+(J8*$T$4),0),0)</f>
        <v>339</v>
      </c>
      <c r="U8" s="56"/>
      <c r="V8" s="58">
        <f t="shared" ref="V8:V35" si="5">P8*6</f>
        <v>2260</v>
      </c>
      <c r="W8" s="56"/>
      <c r="X8" s="58">
        <f t="shared" ref="X8:X35" si="6">T8*6</f>
        <v>2034</v>
      </c>
      <c r="Z8" s="105"/>
      <c r="AA8" s="112"/>
      <c r="AB8" s="113"/>
      <c r="AF8" s="62"/>
      <c r="AH8" s="62"/>
      <c r="AI8" s="62"/>
      <c r="AJ8" s="105"/>
      <c r="AK8" s="105"/>
      <c r="AL8" s="105"/>
    </row>
    <row r="9" spans="1:38" ht="17.100000000000001" customHeight="1">
      <c r="A9" s="1"/>
      <c r="B9" s="22">
        <v>1124</v>
      </c>
      <c r="C9" s="9"/>
      <c r="D9" s="23" t="s">
        <v>10</v>
      </c>
      <c r="E9" s="1"/>
      <c r="F9" s="24">
        <f t="shared" ref="F9:F35" si="7">J9/0.9</f>
        <v>316.66666666666669</v>
      </c>
      <c r="G9" s="25"/>
      <c r="H9" s="24">
        <f t="shared" ref="H9:H35" si="8">-F9*10%</f>
        <v>-31.666666666666671</v>
      </c>
      <c r="I9" s="25"/>
      <c r="J9" s="24">
        <v>285</v>
      </c>
      <c r="K9" s="26"/>
      <c r="L9" s="24">
        <f t="shared" ref="L9:L35" si="9">F9*6</f>
        <v>1900</v>
      </c>
      <c r="M9" s="25"/>
      <c r="N9" s="24">
        <f t="shared" ref="N9:N35" si="10">J9*6</f>
        <v>1710</v>
      </c>
      <c r="O9" s="1"/>
      <c r="P9" s="55">
        <f t="shared" si="2"/>
        <v>325.55555555555554</v>
      </c>
      <c r="Q9" s="56"/>
      <c r="R9" s="57">
        <f t="shared" si="3"/>
        <v>32.555555555555557</v>
      </c>
      <c r="S9" s="56"/>
      <c r="T9" s="55">
        <f t="shared" si="4"/>
        <v>293</v>
      </c>
      <c r="U9" s="56"/>
      <c r="V9" s="58">
        <f t="shared" si="5"/>
        <v>1953.3333333333333</v>
      </c>
      <c r="W9" s="56"/>
      <c r="X9" s="58">
        <f t="shared" si="6"/>
        <v>1758</v>
      </c>
      <c r="Z9" s="105"/>
      <c r="AA9" s="112"/>
      <c r="AB9" s="113"/>
      <c r="AF9" s="62"/>
      <c r="AH9" s="62"/>
      <c r="AI9" s="62"/>
      <c r="AJ9" s="105"/>
      <c r="AK9" s="105"/>
      <c r="AL9" s="105"/>
    </row>
    <row r="10" spans="1:38" ht="17.100000000000001" customHeight="1">
      <c r="A10" s="1"/>
      <c r="B10" s="22">
        <v>1116</v>
      </c>
      <c r="C10" s="9"/>
      <c r="D10" s="23" t="s">
        <v>11</v>
      </c>
      <c r="E10" s="1"/>
      <c r="F10" s="24">
        <f t="shared" si="7"/>
        <v>366.66666666666669</v>
      </c>
      <c r="G10" s="25"/>
      <c r="H10" s="24">
        <f t="shared" si="8"/>
        <v>-36.666666666666671</v>
      </c>
      <c r="I10" s="25"/>
      <c r="J10" s="24">
        <v>330</v>
      </c>
      <c r="K10" s="26"/>
      <c r="L10" s="24">
        <f t="shared" si="9"/>
        <v>2200</v>
      </c>
      <c r="M10" s="25"/>
      <c r="N10" s="24">
        <f t="shared" si="10"/>
        <v>1980</v>
      </c>
      <c r="O10" s="1"/>
      <c r="P10" s="55">
        <f t="shared" si="2"/>
        <v>376.66666666666669</v>
      </c>
      <c r="Q10" s="56"/>
      <c r="R10" s="57">
        <f t="shared" si="3"/>
        <v>37.666666666666671</v>
      </c>
      <c r="S10" s="56"/>
      <c r="T10" s="55">
        <f t="shared" si="4"/>
        <v>339</v>
      </c>
      <c r="U10" s="56"/>
      <c r="V10" s="58">
        <f t="shared" si="5"/>
        <v>2260</v>
      </c>
      <c r="W10" s="56"/>
      <c r="X10" s="58">
        <f t="shared" si="6"/>
        <v>2034</v>
      </c>
      <c r="Z10" s="105"/>
      <c r="AA10" s="112"/>
      <c r="AB10" s="113"/>
      <c r="AF10" s="62"/>
      <c r="AH10" s="62"/>
      <c r="AI10" s="62"/>
      <c r="AJ10" s="105"/>
      <c r="AK10" s="105"/>
      <c r="AL10" s="105"/>
    </row>
    <row r="11" spans="1:38" ht="17.100000000000001" customHeight="1">
      <c r="A11" s="1"/>
      <c r="B11" s="22">
        <v>1107</v>
      </c>
      <c r="C11" s="9"/>
      <c r="D11" s="23" t="s">
        <v>12</v>
      </c>
      <c r="E11" s="1"/>
      <c r="F11" s="24">
        <f t="shared" si="7"/>
        <v>331.11111111111109</v>
      </c>
      <c r="G11" s="25"/>
      <c r="H11" s="24">
        <f t="shared" si="8"/>
        <v>-33.111111111111107</v>
      </c>
      <c r="I11" s="25"/>
      <c r="J11" s="24">
        <v>298</v>
      </c>
      <c r="K11" s="26"/>
      <c r="L11" s="24">
        <f t="shared" si="9"/>
        <v>1986.6666666666665</v>
      </c>
      <c r="M11" s="25"/>
      <c r="N11" s="24">
        <f t="shared" si="10"/>
        <v>1788</v>
      </c>
      <c r="O11" s="1"/>
      <c r="P11" s="55">
        <f t="shared" si="2"/>
        <v>340</v>
      </c>
      <c r="Q11" s="56"/>
      <c r="R11" s="57">
        <f t="shared" si="3"/>
        <v>34</v>
      </c>
      <c r="S11" s="56"/>
      <c r="T11" s="55">
        <f t="shared" si="4"/>
        <v>306</v>
      </c>
      <c r="U11" s="56"/>
      <c r="V11" s="58">
        <f t="shared" si="5"/>
        <v>2040</v>
      </c>
      <c r="W11" s="56"/>
      <c r="X11" s="58">
        <f t="shared" si="6"/>
        <v>1836</v>
      </c>
      <c r="Z11" s="105"/>
      <c r="AA11" s="112"/>
      <c r="AB11" s="113"/>
      <c r="AF11" s="62"/>
      <c r="AH11" s="62"/>
      <c r="AI11" s="62"/>
      <c r="AJ11" s="105"/>
      <c r="AK11" s="105"/>
      <c r="AL11" s="105"/>
    </row>
    <row r="12" spans="1:38" ht="17.100000000000001" customHeight="1">
      <c r="A12" s="1"/>
      <c r="B12" s="22">
        <v>1109</v>
      </c>
      <c r="C12" s="9"/>
      <c r="D12" s="65" t="s">
        <v>13</v>
      </c>
      <c r="E12" s="1"/>
      <c r="F12" s="24">
        <f t="shared" si="7"/>
        <v>331.11111111111109</v>
      </c>
      <c r="G12" s="25"/>
      <c r="H12" s="24">
        <f t="shared" si="8"/>
        <v>-33.111111111111107</v>
      </c>
      <c r="I12" s="25"/>
      <c r="J12" s="24">
        <v>298</v>
      </c>
      <c r="K12" s="26"/>
      <c r="L12" s="24">
        <f t="shared" si="9"/>
        <v>1986.6666666666665</v>
      </c>
      <c r="M12" s="25"/>
      <c r="N12" s="24">
        <f t="shared" si="10"/>
        <v>1788</v>
      </c>
      <c r="O12" s="1"/>
      <c r="P12" s="55">
        <f t="shared" si="2"/>
        <v>340</v>
      </c>
      <c r="Q12" s="56"/>
      <c r="R12" s="57">
        <f t="shared" si="3"/>
        <v>34</v>
      </c>
      <c r="S12" s="56"/>
      <c r="T12" s="55">
        <f t="shared" si="4"/>
        <v>306</v>
      </c>
      <c r="U12" s="56"/>
      <c r="V12" s="58">
        <f t="shared" si="5"/>
        <v>2040</v>
      </c>
      <c r="W12" s="56"/>
      <c r="X12" s="58">
        <f t="shared" si="6"/>
        <v>1836</v>
      </c>
      <c r="Z12" s="105"/>
      <c r="AA12" s="112"/>
      <c r="AB12" s="113"/>
      <c r="AF12" s="62"/>
      <c r="AH12" s="62"/>
      <c r="AI12" s="62"/>
      <c r="AJ12" s="105"/>
      <c r="AK12" s="105"/>
      <c r="AL12" s="105"/>
    </row>
    <row r="13" spans="1:38" ht="17.100000000000001" customHeight="1">
      <c r="A13" s="1"/>
      <c r="B13" s="22">
        <v>1112</v>
      </c>
      <c r="C13" s="9"/>
      <c r="D13" s="65" t="s">
        <v>14</v>
      </c>
      <c r="E13" s="1"/>
      <c r="F13" s="24">
        <f t="shared" si="7"/>
        <v>316.66666666666669</v>
      </c>
      <c r="G13" s="25"/>
      <c r="H13" s="24">
        <f t="shared" si="8"/>
        <v>-31.666666666666671</v>
      </c>
      <c r="I13" s="25"/>
      <c r="J13" s="24">
        <v>285</v>
      </c>
      <c r="K13" s="26"/>
      <c r="L13" s="24">
        <f t="shared" si="9"/>
        <v>1900</v>
      </c>
      <c r="M13" s="25"/>
      <c r="N13" s="24">
        <f t="shared" si="10"/>
        <v>1710</v>
      </c>
      <c r="O13" s="1"/>
      <c r="P13" s="55">
        <f t="shared" si="2"/>
        <v>325.55555555555554</v>
      </c>
      <c r="Q13" s="56"/>
      <c r="R13" s="57">
        <f t="shared" si="3"/>
        <v>32.555555555555557</v>
      </c>
      <c r="S13" s="56"/>
      <c r="T13" s="55">
        <f t="shared" si="4"/>
        <v>293</v>
      </c>
      <c r="U13" s="56"/>
      <c r="V13" s="58">
        <f t="shared" si="5"/>
        <v>1953.3333333333333</v>
      </c>
      <c r="W13" s="56"/>
      <c r="X13" s="58">
        <f t="shared" si="6"/>
        <v>1758</v>
      </c>
      <c r="Z13" s="105"/>
      <c r="AA13" s="112"/>
      <c r="AB13" s="113"/>
      <c r="AF13" s="62"/>
      <c r="AH13" s="62"/>
      <c r="AI13" s="62"/>
      <c r="AJ13" s="105"/>
      <c r="AK13" s="105"/>
      <c r="AL13" s="105"/>
    </row>
    <row r="14" spans="1:38" ht="17.100000000000001" customHeight="1">
      <c r="A14" s="1"/>
      <c r="B14" s="22">
        <v>1117</v>
      </c>
      <c r="C14" s="9"/>
      <c r="D14" s="65" t="s">
        <v>79</v>
      </c>
      <c r="E14" s="1"/>
      <c r="F14" s="24">
        <f t="shared" si="7"/>
        <v>316.66666666666669</v>
      </c>
      <c r="G14" s="25"/>
      <c r="H14" s="24">
        <f t="shared" si="8"/>
        <v>-31.666666666666671</v>
      </c>
      <c r="I14" s="25"/>
      <c r="J14" s="24">
        <v>285</v>
      </c>
      <c r="K14" s="26"/>
      <c r="L14" s="24">
        <f t="shared" si="9"/>
        <v>1900</v>
      </c>
      <c r="M14" s="25"/>
      <c r="N14" s="24">
        <f t="shared" si="10"/>
        <v>1710</v>
      </c>
      <c r="O14" s="1"/>
      <c r="P14" s="55">
        <f>T14/0.9</f>
        <v>325.55555555555554</v>
      </c>
      <c r="Q14" s="56"/>
      <c r="R14" s="57">
        <f>P14*10%</f>
        <v>32.555555555555557</v>
      </c>
      <c r="S14" s="56"/>
      <c r="T14" s="55">
        <f t="shared" si="4"/>
        <v>293</v>
      </c>
      <c r="U14" s="56"/>
      <c r="V14" s="58">
        <f>P14*6</f>
        <v>1953.3333333333333</v>
      </c>
      <c r="W14" s="56"/>
      <c r="X14" s="58">
        <f>T14*6</f>
        <v>1758</v>
      </c>
      <c r="Z14" s="105"/>
      <c r="AA14" s="112"/>
      <c r="AB14" s="113"/>
      <c r="AF14" s="62"/>
      <c r="AH14" s="62"/>
      <c r="AI14" s="62"/>
      <c r="AJ14" s="105"/>
      <c r="AK14" s="105"/>
      <c r="AL14" s="105"/>
    </row>
    <row r="15" spans="1:38" ht="17.100000000000001" customHeight="1">
      <c r="A15" s="1"/>
      <c r="B15" s="22">
        <v>1120</v>
      </c>
      <c r="C15" s="9"/>
      <c r="D15" s="65" t="s">
        <v>81</v>
      </c>
      <c r="E15" s="1"/>
      <c r="F15" s="24">
        <f t="shared" si="7"/>
        <v>316.66666666666669</v>
      </c>
      <c r="G15" s="25"/>
      <c r="H15" s="24">
        <f t="shared" si="8"/>
        <v>-31.666666666666671</v>
      </c>
      <c r="I15" s="25"/>
      <c r="J15" s="24">
        <v>285</v>
      </c>
      <c r="K15" s="26"/>
      <c r="L15" s="24">
        <f t="shared" si="9"/>
        <v>1900</v>
      </c>
      <c r="M15" s="25"/>
      <c r="N15" s="24">
        <f t="shared" si="10"/>
        <v>1710</v>
      </c>
      <c r="O15" s="1"/>
      <c r="P15" s="55">
        <f>T15/0.9</f>
        <v>325.55555555555554</v>
      </c>
      <c r="Q15" s="56"/>
      <c r="R15" s="57">
        <f>P15*10%</f>
        <v>32.555555555555557</v>
      </c>
      <c r="S15" s="56"/>
      <c r="T15" s="55">
        <f t="shared" si="4"/>
        <v>293</v>
      </c>
      <c r="U15" s="56"/>
      <c r="V15" s="58">
        <f>P15*6</f>
        <v>1953.3333333333333</v>
      </c>
      <c r="W15" s="56"/>
      <c r="X15" s="58">
        <f>T15*6</f>
        <v>1758</v>
      </c>
      <c r="Z15" s="105"/>
      <c r="AA15" s="112"/>
      <c r="AB15" s="113"/>
      <c r="AF15" s="62"/>
      <c r="AH15" s="62"/>
      <c r="AI15" s="62"/>
      <c r="AJ15" s="105"/>
      <c r="AK15" s="105"/>
      <c r="AL15" s="105"/>
    </row>
    <row r="16" spans="1:38" ht="17.100000000000001" customHeight="1">
      <c r="A16" s="1"/>
      <c r="B16" s="22">
        <v>1105</v>
      </c>
      <c r="C16" s="9"/>
      <c r="D16" s="65" t="s">
        <v>15</v>
      </c>
      <c r="E16" s="1"/>
      <c r="F16" s="24">
        <f t="shared" si="7"/>
        <v>316.66666666666669</v>
      </c>
      <c r="G16" s="25"/>
      <c r="H16" s="24">
        <f t="shared" si="8"/>
        <v>-31.666666666666671</v>
      </c>
      <c r="I16" s="25"/>
      <c r="J16" s="24">
        <v>285</v>
      </c>
      <c r="K16" s="26"/>
      <c r="L16" s="24">
        <f t="shared" si="9"/>
        <v>1900</v>
      </c>
      <c r="M16" s="25"/>
      <c r="N16" s="24">
        <f t="shared" si="10"/>
        <v>1710</v>
      </c>
      <c r="O16" s="1"/>
      <c r="P16" s="55">
        <f t="shared" si="2"/>
        <v>325.55555555555554</v>
      </c>
      <c r="Q16" s="56"/>
      <c r="R16" s="57">
        <f t="shared" si="3"/>
        <v>32.555555555555557</v>
      </c>
      <c r="S16" s="56"/>
      <c r="T16" s="55">
        <f t="shared" si="4"/>
        <v>293</v>
      </c>
      <c r="U16" s="56"/>
      <c r="V16" s="58">
        <f t="shared" si="5"/>
        <v>1953.3333333333333</v>
      </c>
      <c r="W16" s="56"/>
      <c r="X16" s="58">
        <f t="shared" si="6"/>
        <v>1758</v>
      </c>
      <c r="Z16" s="105"/>
      <c r="AA16" s="112"/>
      <c r="AB16" s="113"/>
      <c r="AF16" s="62"/>
      <c r="AH16" s="62"/>
      <c r="AI16" s="62"/>
      <c r="AJ16" s="105"/>
      <c r="AK16" s="105"/>
      <c r="AL16" s="105"/>
    </row>
    <row r="17" spans="1:38" ht="17.100000000000001" customHeight="1">
      <c r="A17" s="1"/>
      <c r="B17" s="22">
        <v>1128</v>
      </c>
      <c r="C17" s="9"/>
      <c r="D17" s="65" t="s">
        <v>80</v>
      </c>
      <c r="E17" s="1"/>
      <c r="F17" s="24">
        <f t="shared" si="7"/>
        <v>316.66666666666669</v>
      </c>
      <c r="G17" s="25"/>
      <c r="H17" s="24">
        <f t="shared" si="8"/>
        <v>-31.666666666666671</v>
      </c>
      <c r="I17" s="25"/>
      <c r="J17" s="24">
        <v>285</v>
      </c>
      <c r="K17" s="26"/>
      <c r="L17" s="24">
        <f t="shared" si="9"/>
        <v>1900</v>
      </c>
      <c r="M17" s="25"/>
      <c r="N17" s="24">
        <f t="shared" si="10"/>
        <v>1710</v>
      </c>
      <c r="O17" s="1"/>
      <c r="P17" s="55">
        <f>T17/0.9</f>
        <v>325.55555555555554</v>
      </c>
      <c r="Q17" s="56"/>
      <c r="R17" s="57">
        <f>P17*10%</f>
        <v>32.555555555555557</v>
      </c>
      <c r="S17" s="56"/>
      <c r="T17" s="55">
        <f t="shared" si="4"/>
        <v>293</v>
      </c>
      <c r="U17" s="56"/>
      <c r="V17" s="58">
        <f>P17*6</f>
        <v>1953.3333333333333</v>
      </c>
      <c r="W17" s="56"/>
      <c r="X17" s="58">
        <f>T17*6</f>
        <v>1758</v>
      </c>
      <c r="Z17" s="105"/>
      <c r="AA17" s="112"/>
      <c r="AB17" s="113"/>
      <c r="AF17" s="62"/>
      <c r="AH17" s="62"/>
      <c r="AI17" s="62"/>
      <c r="AJ17" s="105"/>
      <c r="AK17" s="105"/>
      <c r="AL17" s="105"/>
    </row>
    <row r="18" spans="1:38" ht="17.100000000000001" customHeight="1">
      <c r="A18" s="9"/>
      <c r="B18" s="95">
        <v>1125</v>
      </c>
      <c r="C18" s="9"/>
      <c r="D18" s="66" t="s">
        <v>17</v>
      </c>
      <c r="E18" s="28"/>
      <c r="F18" s="24">
        <f t="shared" si="7"/>
        <v>316.66666666666669</v>
      </c>
      <c r="G18" s="25"/>
      <c r="H18" s="24">
        <f t="shared" si="8"/>
        <v>-31.666666666666671</v>
      </c>
      <c r="I18" s="9"/>
      <c r="J18" s="24">
        <v>285</v>
      </c>
      <c r="K18" s="28"/>
      <c r="L18" s="24">
        <f t="shared" si="9"/>
        <v>1900</v>
      </c>
      <c r="M18" s="25"/>
      <c r="N18" s="24">
        <f t="shared" si="10"/>
        <v>1710</v>
      </c>
      <c r="O18" s="9"/>
      <c r="P18" s="55">
        <f t="shared" si="2"/>
        <v>325.55555555555554</v>
      </c>
      <c r="Q18" s="56"/>
      <c r="R18" s="57">
        <f t="shared" si="3"/>
        <v>32.555555555555557</v>
      </c>
      <c r="S18" s="56"/>
      <c r="T18" s="55">
        <f t="shared" si="4"/>
        <v>293</v>
      </c>
      <c r="U18" s="56"/>
      <c r="V18" s="58">
        <f t="shared" si="5"/>
        <v>1953.3333333333333</v>
      </c>
      <c r="W18" s="56"/>
      <c r="X18" s="58">
        <f t="shared" si="6"/>
        <v>1758</v>
      </c>
      <c r="Z18" s="105"/>
      <c r="AA18" s="112"/>
      <c r="AB18" s="113"/>
      <c r="AF18" s="62"/>
      <c r="AH18" s="62"/>
      <c r="AI18" s="62"/>
      <c r="AJ18" s="105"/>
      <c r="AK18" s="105"/>
      <c r="AL18" s="105"/>
    </row>
    <row r="19" spans="1:38" ht="17.100000000000001" customHeight="1">
      <c r="A19" s="1"/>
      <c r="B19" s="22">
        <v>1110</v>
      </c>
      <c r="C19" s="9"/>
      <c r="D19" s="65" t="s">
        <v>18</v>
      </c>
      <c r="E19" s="1"/>
      <c r="F19" s="24">
        <f t="shared" si="7"/>
        <v>316.66666666666669</v>
      </c>
      <c r="G19" s="25"/>
      <c r="H19" s="24">
        <f t="shared" si="8"/>
        <v>-31.666666666666671</v>
      </c>
      <c r="I19" s="25"/>
      <c r="J19" s="24">
        <v>285</v>
      </c>
      <c r="K19" s="26"/>
      <c r="L19" s="24">
        <f t="shared" si="9"/>
        <v>1900</v>
      </c>
      <c r="M19" s="25"/>
      <c r="N19" s="24">
        <f t="shared" si="10"/>
        <v>1710</v>
      </c>
      <c r="O19" s="1"/>
      <c r="P19" s="55">
        <f t="shared" si="2"/>
        <v>325.55555555555554</v>
      </c>
      <c r="Q19" s="56"/>
      <c r="R19" s="57">
        <f t="shared" si="3"/>
        <v>32.555555555555557</v>
      </c>
      <c r="S19" s="56"/>
      <c r="T19" s="55">
        <f t="shared" si="4"/>
        <v>293</v>
      </c>
      <c r="U19" s="56"/>
      <c r="V19" s="58">
        <f t="shared" si="5"/>
        <v>1953.3333333333333</v>
      </c>
      <c r="W19" s="56"/>
      <c r="X19" s="58">
        <f t="shared" si="6"/>
        <v>1758</v>
      </c>
      <c r="Z19" s="105"/>
      <c r="AA19" s="112"/>
      <c r="AB19" s="113"/>
      <c r="AF19" s="62"/>
      <c r="AH19" s="62"/>
      <c r="AI19" s="62"/>
      <c r="AJ19" s="105"/>
      <c r="AK19" s="105"/>
      <c r="AL19" s="105"/>
    </row>
    <row r="20" spans="1:38" ht="17.100000000000001" customHeight="1">
      <c r="A20" s="1"/>
      <c r="B20" s="22">
        <v>1114</v>
      </c>
      <c r="C20" s="9"/>
      <c r="D20" s="65" t="s">
        <v>19</v>
      </c>
      <c r="E20" s="1"/>
      <c r="F20" s="24">
        <f t="shared" si="7"/>
        <v>316.66666666666669</v>
      </c>
      <c r="G20" s="25"/>
      <c r="H20" s="24">
        <f t="shared" si="8"/>
        <v>-31.666666666666671</v>
      </c>
      <c r="I20" s="25"/>
      <c r="J20" s="24">
        <v>285</v>
      </c>
      <c r="K20" s="26"/>
      <c r="L20" s="24">
        <f t="shared" si="9"/>
        <v>1900</v>
      </c>
      <c r="M20" s="25"/>
      <c r="N20" s="24">
        <f t="shared" si="10"/>
        <v>1710</v>
      </c>
      <c r="O20" s="1"/>
      <c r="P20" s="55">
        <f t="shared" si="2"/>
        <v>325.55555555555554</v>
      </c>
      <c r="Q20" s="56"/>
      <c r="R20" s="57">
        <f t="shared" si="3"/>
        <v>32.555555555555557</v>
      </c>
      <c r="S20" s="56"/>
      <c r="T20" s="55">
        <f t="shared" si="4"/>
        <v>293</v>
      </c>
      <c r="U20" s="56"/>
      <c r="V20" s="58">
        <f t="shared" si="5"/>
        <v>1953.3333333333333</v>
      </c>
      <c r="W20" s="56"/>
      <c r="X20" s="58">
        <f t="shared" si="6"/>
        <v>1758</v>
      </c>
      <c r="Z20" s="105"/>
      <c r="AA20" s="112"/>
      <c r="AB20" s="113"/>
      <c r="AF20" s="62"/>
      <c r="AH20" s="62"/>
      <c r="AI20" s="62"/>
      <c r="AJ20" s="105"/>
      <c r="AK20" s="105"/>
      <c r="AL20" s="105"/>
    </row>
    <row r="21" spans="1:38" ht="17.100000000000001" customHeight="1">
      <c r="A21" s="1"/>
      <c r="B21" s="22">
        <v>1115</v>
      </c>
      <c r="C21" s="9"/>
      <c r="D21" s="65" t="s">
        <v>20</v>
      </c>
      <c r="E21" s="1"/>
      <c r="F21" s="24">
        <f t="shared" si="7"/>
        <v>316.66666666666669</v>
      </c>
      <c r="G21" s="25"/>
      <c r="H21" s="24">
        <f t="shared" si="8"/>
        <v>-31.666666666666671</v>
      </c>
      <c r="I21" s="25"/>
      <c r="J21" s="24">
        <v>285</v>
      </c>
      <c r="K21" s="26"/>
      <c r="L21" s="24">
        <f t="shared" si="9"/>
        <v>1900</v>
      </c>
      <c r="M21" s="25"/>
      <c r="N21" s="24">
        <f t="shared" si="10"/>
        <v>1710</v>
      </c>
      <c r="O21" s="1"/>
      <c r="P21" s="55">
        <f t="shared" si="2"/>
        <v>325.55555555555554</v>
      </c>
      <c r="Q21" s="56"/>
      <c r="R21" s="57">
        <f t="shared" si="3"/>
        <v>32.555555555555557</v>
      </c>
      <c r="S21" s="56"/>
      <c r="T21" s="55">
        <f t="shared" si="4"/>
        <v>293</v>
      </c>
      <c r="U21" s="56"/>
      <c r="V21" s="58">
        <f t="shared" si="5"/>
        <v>1953.3333333333333</v>
      </c>
      <c r="W21" s="56"/>
      <c r="X21" s="58">
        <f t="shared" si="6"/>
        <v>1758</v>
      </c>
      <c r="Z21" s="105"/>
      <c r="AA21" s="112"/>
      <c r="AB21" s="113"/>
      <c r="AF21" s="62"/>
      <c r="AH21" s="62"/>
      <c r="AI21" s="62"/>
      <c r="AJ21" s="105"/>
      <c r="AK21" s="105"/>
      <c r="AL21" s="105"/>
    </row>
    <row r="22" spans="1:38" ht="17.100000000000001" customHeight="1">
      <c r="A22" s="1"/>
      <c r="B22" s="22">
        <v>1126</v>
      </c>
      <c r="C22" s="9"/>
      <c r="D22" s="65" t="s">
        <v>82</v>
      </c>
      <c r="E22" s="1"/>
      <c r="F22" s="24">
        <f t="shared" si="7"/>
        <v>316.66666666666669</v>
      </c>
      <c r="G22" s="25"/>
      <c r="H22" s="24">
        <f t="shared" si="8"/>
        <v>-31.666666666666671</v>
      </c>
      <c r="I22" s="25"/>
      <c r="J22" s="24">
        <v>285</v>
      </c>
      <c r="K22" s="26"/>
      <c r="L22" s="24">
        <f t="shared" si="9"/>
        <v>1900</v>
      </c>
      <c r="M22" s="25"/>
      <c r="N22" s="24">
        <f t="shared" si="10"/>
        <v>1710</v>
      </c>
      <c r="O22" s="1"/>
      <c r="P22" s="55">
        <f>T22/0.9</f>
        <v>325.55555555555554</v>
      </c>
      <c r="Q22" s="56"/>
      <c r="R22" s="57">
        <f>P22*10%</f>
        <v>32.555555555555557</v>
      </c>
      <c r="S22" s="56"/>
      <c r="T22" s="55">
        <f t="shared" si="4"/>
        <v>293</v>
      </c>
      <c r="U22" s="56"/>
      <c r="V22" s="58">
        <f>P22*6</f>
        <v>1953.3333333333333</v>
      </c>
      <c r="W22" s="56"/>
      <c r="X22" s="58">
        <f>T22*6</f>
        <v>1758</v>
      </c>
      <c r="Z22" s="105"/>
      <c r="AA22" s="112"/>
      <c r="AB22" s="113"/>
      <c r="AF22" s="62"/>
      <c r="AH22" s="62"/>
      <c r="AI22" s="62"/>
      <c r="AJ22" s="105"/>
      <c r="AK22" s="105"/>
      <c r="AL22" s="105"/>
    </row>
    <row r="23" spans="1:38" ht="17.100000000000001" customHeight="1">
      <c r="A23" s="1"/>
      <c r="B23" s="22">
        <v>1122</v>
      </c>
      <c r="C23" s="9"/>
      <c r="D23" s="65" t="s">
        <v>21</v>
      </c>
      <c r="E23" s="1"/>
      <c r="F23" s="24">
        <f t="shared" si="7"/>
        <v>331.11111111111109</v>
      </c>
      <c r="G23" s="25"/>
      <c r="H23" s="24">
        <f t="shared" si="8"/>
        <v>-33.111111111111107</v>
      </c>
      <c r="I23" s="25"/>
      <c r="J23" s="24">
        <v>298</v>
      </c>
      <c r="K23" s="26"/>
      <c r="L23" s="24">
        <f t="shared" si="9"/>
        <v>1986.6666666666665</v>
      </c>
      <c r="M23" s="25"/>
      <c r="N23" s="24">
        <f t="shared" si="10"/>
        <v>1788</v>
      </c>
      <c r="O23" s="1"/>
      <c r="P23" s="55">
        <f t="shared" si="2"/>
        <v>340</v>
      </c>
      <c r="Q23" s="56"/>
      <c r="R23" s="57">
        <f t="shared" si="3"/>
        <v>34</v>
      </c>
      <c r="S23" s="56"/>
      <c r="T23" s="55">
        <f t="shared" si="4"/>
        <v>306</v>
      </c>
      <c r="U23" s="56"/>
      <c r="V23" s="58">
        <f t="shared" si="5"/>
        <v>2040</v>
      </c>
      <c r="W23" s="56"/>
      <c r="X23" s="58">
        <f t="shared" si="6"/>
        <v>1836</v>
      </c>
      <c r="Z23" s="105"/>
      <c r="AA23" s="112"/>
      <c r="AB23" s="113"/>
      <c r="AF23" s="62"/>
      <c r="AH23" s="62"/>
      <c r="AI23" s="62"/>
      <c r="AJ23" s="105"/>
      <c r="AK23" s="105"/>
      <c r="AL23" s="105"/>
    </row>
    <row r="24" spans="1:38" ht="17.100000000000001" customHeight="1">
      <c r="A24" s="1"/>
      <c r="B24" s="22">
        <v>1121</v>
      </c>
      <c r="C24" s="9"/>
      <c r="D24" s="65" t="s">
        <v>22</v>
      </c>
      <c r="E24" s="1"/>
      <c r="F24" s="24">
        <f t="shared" si="7"/>
        <v>331.11111111111109</v>
      </c>
      <c r="G24" s="25"/>
      <c r="H24" s="24">
        <f t="shared" si="8"/>
        <v>-33.111111111111107</v>
      </c>
      <c r="I24" s="25"/>
      <c r="J24" s="24">
        <v>298</v>
      </c>
      <c r="K24" s="26"/>
      <c r="L24" s="24">
        <f t="shared" si="9"/>
        <v>1986.6666666666665</v>
      </c>
      <c r="M24" s="25"/>
      <c r="N24" s="24">
        <f t="shared" si="10"/>
        <v>1788</v>
      </c>
      <c r="O24" s="1"/>
      <c r="P24" s="55">
        <f t="shared" si="2"/>
        <v>340</v>
      </c>
      <c r="Q24" s="56"/>
      <c r="R24" s="57">
        <f t="shared" si="3"/>
        <v>34</v>
      </c>
      <c r="S24" s="56"/>
      <c r="T24" s="55">
        <f t="shared" si="4"/>
        <v>306</v>
      </c>
      <c r="U24" s="56"/>
      <c r="V24" s="58">
        <f t="shared" si="5"/>
        <v>2040</v>
      </c>
      <c r="W24" s="56"/>
      <c r="X24" s="58">
        <f t="shared" si="6"/>
        <v>1836</v>
      </c>
      <c r="Z24" s="105"/>
      <c r="AA24" s="112"/>
      <c r="AB24" s="113"/>
      <c r="AF24" s="62"/>
      <c r="AH24" s="62"/>
      <c r="AI24" s="62"/>
      <c r="AJ24" s="105"/>
      <c r="AK24" s="105"/>
      <c r="AL24" s="105"/>
    </row>
    <row r="25" spans="1:38" ht="17.100000000000001" customHeight="1">
      <c r="A25" s="1"/>
      <c r="B25" s="22">
        <v>1101</v>
      </c>
      <c r="C25" s="9"/>
      <c r="D25" s="65" t="s">
        <v>23</v>
      </c>
      <c r="E25" s="1"/>
      <c r="F25" s="24">
        <f t="shared" si="7"/>
        <v>331.11111111111109</v>
      </c>
      <c r="G25" s="25"/>
      <c r="H25" s="24">
        <f t="shared" si="8"/>
        <v>-33.111111111111107</v>
      </c>
      <c r="I25" s="25"/>
      <c r="J25" s="24">
        <v>298</v>
      </c>
      <c r="K25" s="26"/>
      <c r="L25" s="24">
        <f t="shared" si="9"/>
        <v>1986.6666666666665</v>
      </c>
      <c r="M25" s="25"/>
      <c r="N25" s="24">
        <f t="shared" si="10"/>
        <v>1788</v>
      </c>
      <c r="O25" s="1"/>
      <c r="P25" s="55">
        <f t="shared" si="2"/>
        <v>340</v>
      </c>
      <c r="Q25" s="56"/>
      <c r="R25" s="57">
        <f t="shared" si="3"/>
        <v>34</v>
      </c>
      <c r="S25" s="56"/>
      <c r="T25" s="55">
        <f t="shared" si="4"/>
        <v>306</v>
      </c>
      <c r="U25" s="56"/>
      <c r="V25" s="58">
        <f t="shared" si="5"/>
        <v>2040</v>
      </c>
      <c r="W25" s="56"/>
      <c r="X25" s="58">
        <f t="shared" si="6"/>
        <v>1836</v>
      </c>
      <c r="Z25" s="105"/>
      <c r="AA25" s="112"/>
      <c r="AB25" s="113"/>
      <c r="AF25" s="62"/>
      <c r="AH25" s="62"/>
      <c r="AI25" s="62"/>
      <c r="AJ25" s="105"/>
      <c r="AK25" s="105"/>
      <c r="AL25" s="105"/>
    </row>
    <row r="26" spans="1:38" ht="17.100000000000001" customHeight="1">
      <c r="A26" s="1"/>
      <c r="B26" s="22">
        <v>1106</v>
      </c>
      <c r="C26" s="9"/>
      <c r="D26" s="65" t="s">
        <v>24</v>
      </c>
      <c r="E26" s="1"/>
      <c r="F26" s="24">
        <f t="shared" si="7"/>
        <v>316.66666666666669</v>
      </c>
      <c r="G26" s="25"/>
      <c r="H26" s="24">
        <f t="shared" si="8"/>
        <v>-31.666666666666671</v>
      </c>
      <c r="I26" s="25"/>
      <c r="J26" s="24">
        <v>285</v>
      </c>
      <c r="K26" s="26"/>
      <c r="L26" s="24">
        <f t="shared" si="9"/>
        <v>1900</v>
      </c>
      <c r="M26" s="25"/>
      <c r="N26" s="24">
        <f t="shared" si="10"/>
        <v>1710</v>
      </c>
      <c r="O26" s="1"/>
      <c r="P26" s="55">
        <f t="shared" si="2"/>
        <v>325.55555555555554</v>
      </c>
      <c r="Q26" s="56"/>
      <c r="R26" s="57">
        <f t="shared" si="3"/>
        <v>32.555555555555557</v>
      </c>
      <c r="S26" s="56"/>
      <c r="T26" s="55">
        <f t="shared" si="4"/>
        <v>293</v>
      </c>
      <c r="U26" s="56"/>
      <c r="V26" s="58">
        <f t="shared" si="5"/>
        <v>1953.3333333333333</v>
      </c>
      <c r="W26" s="56"/>
      <c r="X26" s="58">
        <f t="shared" si="6"/>
        <v>1758</v>
      </c>
      <c r="Z26" s="105"/>
      <c r="AA26" s="112"/>
      <c r="AB26" s="113"/>
      <c r="AF26" s="62"/>
      <c r="AH26" s="62"/>
      <c r="AI26" s="62"/>
      <c r="AJ26" s="105"/>
      <c r="AK26" s="105"/>
      <c r="AL26" s="105"/>
    </row>
    <row r="27" spans="1:38" ht="17.100000000000001" customHeight="1">
      <c r="A27" s="1"/>
      <c r="B27" s="22">
        <v>1104</v>
      </c>
      <c r="C27" s="9"/>
      <c r="D27" s="65" t="s">
        <v>25</v>
      </c>
      <c r="E27" s="1"/>
      <c r="F27" s="24">
        <f t="shared" si="7"/>
        <v>316.66666666666669</v>
      </c>
      <c r="G27" s="25"/>
      <c r="H27" s="24">
        <f t="shared" si="8"/>
        <v>-31.666666666666671</v>
      </c>
      <c r="I27" s="25"/>
      <c r="J27" s="24">
        <v>285</v>
      </c>
      <c r="K27" s="26"/>
      <c r="L27" s="24">
        <f t="shared" si="9"/>
        <v>1900</v>
      </c>
      <c r="M27" s="25"/>
      <c r="N27" s="24">
        <f t="shared" si="10"/>
        <v>1710</v>
      </c>
      <c r="O27" s="1"/>
      <c r="P27" s="55">
        <f t="shared" si="2"/>
        <v>325.55555555555554</v>
      </c>
      <c r="Q27" s="56"/>
      <c r="R27" s="57">
        <f t="shared" si="3"/>
        <v>32.555555555555557</v>
      </c>
      <c r="S27" s="56"/>
      <c r="T27" s="55">
        <f t="shared" si="4"/>
        <v>293</v>
      </c>
      <c r="U27" s="56"/>
      <c r="V27" s="58">
        <f t="shared" si="5"/>
        <v>1953.3333333333333</v>
      </c>
      <c r="W27" s="56"/>
      <c r="X27" s="58">
        <f t="shared" si="6"/>
        <v>1758</v>
      </c>
      <c r="Z27" s="105"/>
      <c r="AA27" s="112"/>
      <c r="AB27" s="113"/>
      <c r="AF27" s="62"/>
      <c r="AH27" s="62"/>
      <c r="AI27" s="62"/>
      <c r="AJ27" s="105"/>
      <c r="AK27" s="105"/>
      <c r="AL27" s="105"/>
    </row>
    <row r="28" spans="1:38" ht="17.100000000000001" customHeight="1">
      <c r="A28" s="1"/>
      <c r="B28" s="22">
        <v>1104</v>
      </c>
      <c r="C28" s="9"/>
      <c r="D28" s="65" t="s">
        <v>88</v>
      </c>
      <c r="E28" s="1"/>
      <c r="F28" s="24">
        <f t="shared" si="7"/>
        <v>285.55555555555554</v>
      </c>
      <c r="G28" s="25"/>
      <c r="H28" s="24">
        <f t="shared" si="8"/>
        <v>-28.555555555555557</v>
      </c>
      <c r="I28" s="25"/>
      <c r="J28" s="24">
        <v>257</v>
      </c>
      <c r="K28" s="26"/>
      <c r="L28" s="24">
        <f t="shared" si="9"/>
        <v>1713.3333333333333</v>
      </c>
      <c r="M28" s="25"/>
      <c r="N28" s="24">
        <f t="shared" si="10"/>
        <v>1542</v>
      </c>
      <c r="O28" s="1"/>
      <c r="P28" s="55">
        <f t="shared" si="2"/>
        <v>293.33333333333331</v>
      </c>
      <c r="Q28" s="56"/>
      <c r="R28" s="57">
        <f t="shared" ref="R28" si="11">P28*10%</f>
        <v>29.333333333333332</v>
      </c>
      <c r="S28" s="56"/>
      <c r="T28" s="55">
        <f t="shared" si="4"/>
        <v>264</v>
      </c>
      <c r="U28" s="56"/>
      <c r="V28" s="58">
        <f t="shared" ref="V28" si="12">P28*6</f>
        <v>1760</v>
      </c>
      <c r="W28" s="56"/>
      <c r="X28" s="58">
        <f t="shared" ref="X28" si="13">T28*6</f>
        <v>1584</v>
      </c>
      <c r="Z28" s="105"/>
      <c r="AA28" s="112"/>
      <c r="AB28" s="113"/>
      <c r="AF28" s="62"/>
      <c r="AH28" s="62"/>
      <c r="AI28" s="62"/>
      <c r="AJ28" s="105"/>
      <c r="AK28" s="105"/>
      <c r="AL28" s="105"/>
    </row>
    <row r="29" spans="1:38" ht="17.100000000000001" customHeight="1">
      <c r="A29" s="1"/>
      <c r="B29" s="22">
        <v>1111</v>
      </c>
      <c r="C29" s="9"/>
      <c r="D29" s="65" t="s">
        <v>78</v>
      </c>
      <c r="E29" s="1"/>
      <c r="F29" s="24">
        <f t="shared" si="7"/>
        <v>331.11111111111109</v>
      </c>
      <c r="G29" s="25"/>
      <c r="H29" s="24">
        <f t="shared" si="8"/>
        <v>-33.111111111111107</v>
      </c>
      <c r="I29" s="25"/>
      <c r="J29" s="24">
        <v>298</v>
      </c>
      <c r="K29" s="26"/>
      <c r="L29" s="24">
        <f t="shared" si="9"/>
        <v>1986.6666666666665</v>
      </c>
      <c r="M29" s="25"/>
      <c r="N29" s="24">
        <f t="shared" si="10"/>
        <v>1788</v>
      </c>
      <c r="O29" s="1"/>
      <c r="P29" s="55">
        <f>T29/0.9</f>
        <v>340</v>
      </c>
      <c r="Q29" s="56"/>
      <c r="R29" s="57">
        <f>P29*10%</f>
        <v>34</v>
      </c>
      <c r="S29" s="56"/>
      <c r="T29" s="55">
        <f t="shared" si="4"/>
        <v>306</v>
      </c>
      <c r="U29" s="56"/>
      <c r="V29" s="58">
        <f>P29*6</f>
        <v>2040</v>
      </c>
      <c r="W29" s="56"/>
      <c r="X29" s="58">
        <f>T29*6</f>
        <v>1836</v>
      </c>
      <c r="Z29" s="105"/>
      <c r="AA29" s="112"/>
      <c r="AB29" s="113"/>
      <c r="AF29" s="62"/>
      <c r="AH29" s="62"/>
      <c r="AI29" s="62"/>
      <c r="AJ29" s="105"/>
      <c r="AK29" s="105"/>
      <c r="AL29" s="105"/>
    </row>
    <row r="30" spans="1:38" ht="26.25">
      <c r="A30" s="1"/>
      <c r="B30" s="22">
        <v>1102</v>
      </c>
      <c r="C30" s="9"/>
      <c r="D30" s="65" t="s">
        <v>26</v>
      </c>
      <c r="E30" s="1"/>
      <c r="F30" s="24">
        <f t="shared" si="7"/>
        <v>331.11111111111109</v>
      </c>
      <c r="G30" s="25"/>
      <c r="H30" s="24">
        <f t="shared" si="8"/>
        <v>-33.111111111111107</v>
      </c>
      <c r="I30" s="25"/>
      <c r="J30" s="24">
        <v>298</v>
      </c>
      <c r="K30" s="26"/>
      <c r="L30" s="24">
        <f t="shared" si="9"/>
        <v>1986.6666666666665</v>
      </c>
      <c r="M30" s="25"/>
      <c r="N30" s="24">
        <f t="shared" si="10"/>
        <v>1788</v>
      </c>
      <c r="O30" s="1"/>
      <c r="P30" s="55">
        <f t="shared" si="2"/>
        <v>340</v>
      </c>
      <c r="Q30" s="56"/>
      <c r="R30" s="57">
        <f t="shared" si="3"/>
        <v>34</v>
      </c>
      <c r="S30" s="56"/>
      <c r="T30" s="55">
        <f t="shared" si="4"/>
        <v>306</v>
      </c>
      <c r="U30" s="56"/>
      <c r="V30" s="58">
        <f t="shared" si="5"/>
        <v>2040</v>
      </c>
      <c r="W30" s="56"/>
      <c r="X30" s="58">
        <f t="shared" si="6"/>
        <v>1836</v>
      </c>
      <c r="Z30" s="105"/>
      <c r="AA30" s="112"/>
      <c r="AB30" s="113"/>
      <c r="AF30" s="62"/>
      <c r="AH30" s="62"/>
      <c r="AI30" s="62"/>
      <c r="AJ30" s="105"/>
      <c r="AK30" s="105"/>
      <c r="AL30" s="105"/>
    </row>
    <row r="31" spans="1:38" ht="30">
      <c r="A31" s="1"/>
      <c r="B31" s="22">
        <v>1108</v>
      </c>
      <c r="C31" s="9"/>
      <c r="D31" s="65" t="s">
        <v>36</v>
      </c>
      <c r="E31" s="1"/>
      <c r="F31" s="24">
        <f t="shared" si="7"/>
        <v>316.66666666666669</v>
      </c>
      <c r="G31" s="25"/>
      <c r="H31" s="24">
        <f t="shared" si="8"/>
        <v>-31.666666666666671</v>
      </c>
      <c r="I31" s="25"/>
      <c r="J31" s="24">
        <v>285</v>
      </c>
      <c r="K31" s="26"/>
      <c r="L31" s="24">
        <f t="shared" si="9"/>
        <v>1900</v>
      </c>
      <c r="M31" s="25"/>
      <c r="N31" s="24">
        <f t="shared" si="10"/>
        <v>1710</v>
      </c>
      <c r="O31" s="1"/>
      <c r="P31" s="55">
        <f>T31/0.9</f>
        <v>325.55555555555554</v>
      </c>
      <c r="Q31" s="56"/>
      <c r="R31" s="57">
        <f t="shared" si="3"/>
        <v>32.555555555555557</v>
      </c>
      <c r="S31" s="56"/>
      <c r="T31" s="55">
        <f t="shared" si="4"/>
        <v>293</v>
      </c>
      <c r="U31" s="56"/>
      <c r="V31" s="58">
        <f t="shared" si="5"/>
        <v>1953.3333333333333</v>
      </c>
      <c r="W31" s="56"/>
      <c r="X31" s="58">
        <f t="shared" si="6"/>
        <v>1758</v>
      </c>
      <c r="Z31" s="105"/>
      <c r="AA31" s="112"/>
      <c r="AB31" s="113"/>
      <c r="AF31" s="62"/>
      <c r="AH31" s="62"/>
      <c r="AI31" s="62"/>
      <c r="AJ31" s="105"/>
      <c r="AK31" s="105"/>
      <c r="AL31" s="105"/>
    </row>
    <row r="32" spans="1:38" ht="17.100000000000001" customHeight="1">
      <c r="A32" s="1"/>
      <c r="B32" s="22">
        <v>1127</v>
      </c>
      <c r="C32" s="9"/>
      <c r="D32" s="65" t="s">
        <v>83</v>
      </c>
      <c r="E32" s="1"/>
      <c r="F32" s="24">
        <f t="shared" si="7"/>
        <v>316.66666666666669</v>
      </c>
      <c r="G32" s="25"/>
      <c r="H32" s="24">
        <f t="shared" si="8"/>
        <v>-31.666666666666671</v>
      </c>
      <c r="I32" s="25"/>
      <c r="J32" s="24">
        <v>285</v>
      </c>
      <c r="K32" s="26"/>
      <c r="L32" s="24">
        <f t="shared" si="9"/>
        <v>1900</v>
      </c>
      <c r="M32" s="25"/>
      <c r="N32" s="24">
        <f t="shared" si="10"/>
        <v>1710</v>
      </c>
      <c r="O32" s="1"/>
      <c r="P32" s="55">
        <f t="shared" si="2"/>
        <v>325.55555555555554</v>
      </c>
      <c r="Q32" s="56"/>
      <c r="R32" s="57">
        <f t="shared" si="3"/>
        <v>32.555555555555557</v>
      </c>
      <c r="S32" s="56"/>
      <c r="T32" s="55">
        <f t="shared" si="4"/>
        <v>293</v>
      </c>
      <c r="U32" s="56"/>
      <c r="V32" s="58">
        <f t="shared" si="5"/>
        <v>1953.3333333333333</v>
      </c>
      <c r="W32" s="56"/>
      <c r="X32" s="58">
        <f t="shared" si="6"/>
        <v>1758</v>
      </c>
      <c r="Z32" s="105"/>
      <c r="AA32" s="112"/>
      <c r="AB32" s="113"/>
      <c r="AF32" s="62"/>
      <c r="AH32" s="62"/>
      <c r="AI32" s="62"/>
      <c r="AJ32" s="105"/>
      <c r="AK32" s="105"/>
      <c r="AL32" s="105"/>
    </row>
    <row r="33" spans="1:38" ht="17.100000000000001" customHeight="1">
      <c r="A33" s="1"/>
      <c r="B33" s="22">
        <v>1123</v>
      </c>
      <c r="C33" s="9"/>
      <c r="D33" s="65" t="s">
        <v>28</v>
      </c>
      <c r="E33" s="1"/>
      <c r="F33" s="24">
        <f t="shared" si="7"/>
        <v>366.66666666666669</v>
      </c>
      <c r="G33" s="25"/>
      <c r="H33" s="24">
        <f t="shared" si="8"/>
        <v>-36.666666666666671</v>
      </c>
      <c r="I33" s="25"/>
      <c r="J33" s="24">
        <v>330</v>
      </c>
      <c r="K33" s="26"/>
      <c r="L33" s="24">
        <f t="shared" si="9"/>
        <v>2200</v>
      </c>
      <c r="M33" s="25"/>
      <c r="N33" s="24">
        <f t="shared" si="10"/>
        <v>1980</v>
      </c>
      <c r="O33" s="1"/>
      <c r="P33" s="55">
        <f t="shared" si="2"/>
        <v>376.66666666666669</v>
      </c>
      <c r="Q33" s="56"/>
      <c r="R33" s="57">
        <f t="shared" si="3"/>
        <v>37.666666666666671</v>
      </c>
      <c r="S33" s="56"/>
      <c r="T33" s="55">
        <f t="shared" si="4"/>
        <v>339</v>
      </c>
      <c r="U33" s="56"/>
      <c r="V33" s="58">
        <f t="shared" si="5"/>
        <v>2260</v>
      </c>
      <c r="W33" s="56"/>
      <c r="X33" s="58">
        <f t="shared" si="6"/>
        <v>2034</v>
      </c>
      <c r="Z33" s="105"/>
      <c r="AA33" s="112"/>
      <c r="AB33" s="113"/>
      <c r="AF33" s="62"/>
      <c r="AH33" s="62"/>
      <c r="AI33" s="62"/>
      <c r="AJ33" s="105"/>
      <c r="AK33" s="105"/>
      <c r="AL33" s="105"/>
    </row>
    <row r="34" spans="1:38" ht="17.100000000000001" customHeight="1">
      <c r="A34" s="1"/>
      <c r="B34" s="22">
        <v>1103</v>
      </c>
      <c r="C34" s="9"/>
      <c r="D34" s="65" t="s">
        <v>29</v>
      </c>
      <c r="E34" s="1"/>
      <c r="F34" s="24">
        <f t="shared" si="7"/>
        <v>366.66666666666669</v>
      </c>
      <c r="G34" s="25"/>
      <c r="H34" s="24">
        <f t="shared" si="8"/>
        <v>-36.666666666666671</v>
      </c>
      <c r="I34" s="25"/>
      <c r="J34" s="24">
        <v>330</v>
      </c>
      <c r="K34" s="26"/>
      <c r="L34" s="24">
        <f t="shared" si="9"/>
        <v>2200</v>
      </c>
      <c r="M34" s="25"/>
      <c r="N34" s="24">
        <f t="shared" si="10"/>
        <v>1980</v>
      </c>
      <c r="O34" s="1"/>
      <c r="P34" s="55">
        <f t="shared" si="2"/>
        <v>376.66666666666669</v>
      </c>
      <c r="Q34" s="56"/>
      <c r="R34" s="57">
        <f t="shared" si="3"/>
        <v>37.666666666666671</v>
      </c>
      <c r="S34" s="56"/>
      <c r="T34" s="55">
        <f t="shared" si="4"/>
        <v>339</v>
      </c>
      <c r="U34" s="56"/>
      <c r="V34" s="58">
        <f t="shared" si="5"/>
        <v>2260</v>
      </c>
      <c r="W34" s="56"/>
      <c r="X34" s="58">
        <f t="shared" si="6"/>
        <v>2034</v>
      </c>
      <c r="Z34" s="105"/>
      <c r="AA34" s="112"/>
      <c r="AB34" s="113"/>
      <c r="AF34" s="62"/>
      <c r="AH34" s="62"/>
      <c r="AI34" s="62"/>
      <c r="AJ34" s="105"/>
      <c r="AK34" s="105"/>
      <c r="AL34" s="105"/>
    </row>
    <row r="35" spans="1:38" ht="17.100000000000001" customHeight="1">
      <c r="A35" s="1"/>
      <c r="B35" s="22">
        <v>1163</v>
      </c>
      <c r="C35" s="9"/>
      <c r="D35" s="23" t="s">
        <v>30</v>
      </c>
      <c r="E35" s="1"/>
      <c r="F35" s="24">
        <f t="shared" si="7"/>
        <v>313.33333333333331</v>
      </c>
      <c r="G35" s="25"/>
      <c r="H35" s="24">
        <f t="shared" si="8"/>
        <v>-31.333333333333332</v>
      </c>
      <c r="I35" s="25"/>
      <c r="J35" s="24">
        <v>282</v>
      </c>
      <c r="K35" s="26"/>
      <c r="L35" s="24">
        <f t="shared" si="9"/>
        <v>1880</v>
      </c>
      <c r="M35" s="25"/>
      <c r="N35" s="24">
        <f t="shared" si="10"/>
        <v>1692</v>
      </c>
      <c r="O35" s="1"/>
      <c r="P35" s="55">
        <f t="shared" si="2"/>
        <v>322.22222222222223</v>
      </c>
      <c r="Q35" s="56"/>
      <c r="R35" s="57">
        <f t="shared" si="3"/>
        <v>32.222222222222221</v>
      </c>
      <c r="S35" s="56"/>
      <c r="T35" s="55">
        <f t="shared" si="4"/>
        <v>290</v>
      </c>
      <c r="U35" s="56"/>
      <c r="V35" s="58">
        <f t="shared" si="5"/>
        <v>1933.3333333333335</v>
      </c>
      <c r="W35" s="56"/>
      <c r="X35" s="58">
        <f t="shared" si="6"/>
        <v>1740</v>
      </c>
      <c r="Z35" s="105"/>
      <c r="AA35" s="112"/>
      <c r="AB35" s="113"/>
      <c r="AF35" s="62"/>
      <c r="AH35" s="62"/>
      <c r="AI35" s="62"/>
      <c r="AJ35" s="105"/>
      <c r="AK35" s="105"/>
      <c r="AL35" s="105"/>
    </row>
    <row r="36" spans="1:38" ht="4.7" customHeight="1">
      <c r="A36" s="9"/>
      <c r="B36" s="31"/>
      <c r="C36" s="9"/>
      <c r="D36" s="28"/>
      <c r="E36" s="28"/>
      <c r="F36" s="9"/>
      <c r="G36" s="9"/>
      <c r="H36" s="28"/>
      <c r="I36" s="9"/>
      <c r="J36" s="32"/>
      <c r="K36" s="28"/>
      <c r="L36" s="9"/>
      <c r="M36" s="9"/>
      <c r="N36" s="28"/>
      <c r="O36" s="9"/>
      <c r="P36" s="54"/>
      <c r="AA36" s="112"/>
      <c r="AB36" s="113">
        <f t="shared" ref="AB36" si="14">T36-J36</f>
        <v>0</v>
      </c>
      <c r="AF36" s="62"/>
      <c r="AH36" s="62"/>
      <c r="AI36" s="62"/>
    </row>
    <row r="37" spans="1:38" ht="15.75" customHeight="1">
      <c r="A37" s="33"/>
      <c r="B37" s="119" t="s">
        <v>31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33"/>
      <c r="P37" s="54"/>
    </row>
    <row r="38" spans="1:38" ht="21.75" customHeight="1">
      <c r="A38" s="9"/>
      <c r="B38" s="31"/>
      <c r="C38" s="9"/>
      <c r="D38" s="28"/>
      <c r="E38" s="28"/>
      <c r="F38" s="28"/>
      <c r="G38" s="9"/>
      <c r="H38" s="9"/>
      <c r="I38" s="9"/>
      <c r="J38" s="32"/>
      <c r="K38" s="28"/>
      <c r="L38" s="9"/>
      <c r="M38" s="9"/>
      <c r="N38" s="34"/>
      <c r="O38" s="9"/>
      <c r="P38" s="62"/>
      <c r="T38" s="62"/>
      <c r="V38" s="62"/>
      <c r="X38" s="62"/>
    </row>
    <row r="39" spans="1:38">
      <c r="A39" s="35"/>
      <c r="B39" s="120" t="s">
        <v>32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35"/>
      <c r="V39" s="62"/>
      <c r="X39" s="62"/>
    </row>
    <row r="40" spans="1:38">
      <c r="A40" s="9"/>
      <c r="B40" s="36"/>
      <c r="C40" s="9"/>
      <c r="D40" s="9"/>
      <c r="E40" s="9"/>
      <c r="F40" s="9"/>
      <c r="G40" s="9"/>
      <c r="H40" s="9"/>
      <c r="I40" s="9"/>
      <c r="J40" s="37"/>
      <c r="K40" s="9"/>
      <c r="L40" s="9"/>
      <c r="M40" s="9"/>
      <c r="N40" s="38"/>
      <c r="O40" s="9"/>
      <c r="V40" s="62"/>
      <c r="X40" s="62"/>
    </row>
    <row r="41" spans="1:38" ht="15.75" customHeight="1">
      <c r="A41" s="35"/>
      <c r="B41" s="121" t="s">
        <v>100</v>
      </c>
      <c r="C41" s="121"/>
      <c r="D41" s="121"/>
      <c r="E41" s="121"/>
      <c r="F41" s="121"/>
      <c r="G41" s="121"/>
      <c r="H41" s="121"/>
      <c r="I41" s="121"/>
      <c r="J41" s="121"/>
      <c r="K41" s="39"/>
      <c r="L41" s="39"/>
      <c r="M41" s="9"/>
      <c r="N41" s="39"/>
      <c r="O41" s="35"/>
    </row>
    <row r="42" spans="1:38">
      <c r="A42" s="35"/>
      <c r="B42" s="35"/>
      <c r="C42" s="9"/>
      <c r="D42" s="35"/>
      <c r="E42" s="35"/>
      <c r="F42" s="35"/>
      <c r="G42" s="9"/>
      <c r="H42" s="35"/>
      <c r="I42" s="9"/>
      <c r="J42" s="35"/>
      <c r="K42" s="35"/>
      <c r="L42" s="35"/>
      <c r="M42" s="9"/>
      <c r="N42" s="35"/>
      <c r="O42" s="35"/>
    </row>
    <row r="43" spans="1:38">
      <c r="A43" s="26"/>
      <c r="B43" s="117" t="s">
        <v>33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26"/>
    </row>
    <row r="44" spans="1:38" ht="15.75" customHeight="1">
      <c r="A44" s="26"/>
      <c r="B44" s="117" t="s">
        <v>84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26"/>
    </row>
    <row r="45" spans="1:38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</sheetData>
  <mergeCells count="11">
    <mergeCell ref="B43:N43"/>
    <mergeCell ref="B44:N44"/>
    <mergeCell ref="P5:Q5"/>
    <mergeCell ref="P2:R2"/>
    <mergeCell ref="P4:R4"/>
    <mergeCell ref="B2:N2"/>
    <mergeCell ref="B3:N3"/>
    <mergeCell ref="B4:N4"/>
    <mergeCell ref="B37:N37"/>
    <mergeCell ref="B39:N39"/>
    <mergeCell ref="B41:J4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2" orientation="portrait" r:id="rId1"/>
  <headerFooter>
    <oddHeader>&amp;R&amp;"Arial,Negrito"&amp;16Anexo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48"/>
  <sheetViews>
    <sheetView showGridLines="0" tabSelected="1" zoomScale="85" zoomScaleNormal="85" workbookViewId="0">
      <selection activeCell="P43" sqref="P43"/>
    </sheetView>
  </sheetViews>
  <sheetFormatPr defaultColWidth="9.140625" defaultRowHeight="15.7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customWidth="1"/>
    <col min="9" max="9" width="0.42578125" style="7" customWidth="1"/>
    <col min="10" max="10" width="17.5703125" style="7" customWidth="1"/>
    <col min="11" max="11" width="0.85546875" style="7" customWidth="1"/>
    <col min="12" max="12" width="19.85546875" style="7" bestFit="1" customWidth="1"/>
    <col min="13" max="13" width="0.42578125" style="7" customWidth="1"/>
    <col min="14" max="14" width="18.7109375" style="7" customWidth="1"/>
    <col min="15" max="15" width="1.7109375" style="7" customWidth="1"/>
    <col min="16" max="16384" width="9.140625" style="7"/>
  </cols>
  <sheetData>
    <row r="1" spans="1:17" s="5" customFormat="1" ht="12.75" customHeight="1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"/>
    </row>
    <row r="3" spans="1:17" s="5" customFormat="1" ht="23.25" customHeight="1">
      <c r="A3" s="1"/>
      <c r="B3" s="117" t="s">
        <v>34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6"/>
    </row>
    <row r="4" spans="1:17">
      <c r="A4" s="1"/>
      <c r="B4" s="118" t="s">
        <v>104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"/>
    </row>
    <row r="5" spans="1:17" ht="6.75" customHeight="1">
      <c r="A5" s="1"/>
      <c r="B5" s="63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86</v>
      </c>
      <c r="I6" s="14"/>
      <c r="J6" s="16" t="s">
        <v>6</v>
      </c>
      <c r="K6" s="12"/>
      <c r="L6" s="16" t="s">
        <v>7</v>
      </c>
      <c r="M6" s="14"/>
      <c r="N6" s="17" t="s">
        <v>87</v>
      </c>
      <c r="O6" s="12"/>
    </row>
    <row r="7" spans="1:17" s="21" customFormat="1" ht="4.7" customHeight="1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>
      <c r="A8" s="1"/>
      <c r="B8" s="106">
        <v>1100</v>
      </c>
      <c r="C8" s="107"/>
      <c r="D8" s="65" t="s">
        <v>9</v>
      </c>
      <c r="E8" s="91"/>
      <c r="F8" s="108">
        <f>'Reaj 2015 - Região S, SE e DF'!P8</f>
        <v>400</v>
      </c>
      <c r="G8" s="69"/>
      <c r="H8" s="68">
        <f>'Reaj 2015 - Região S, SE e DF'!R8</f>
        <v>40</v>
      </c>
      <c r="I8" s="69"/>
      <c r="J8" s="68">
        <f>'Reaj 2015 - Região S, SE e DF'!T8</f>
        <v>360</v>
      </c>
      <c r="K8" s="70"/>
      <c r="L8" s="68">
        <f>'Reaj 2015 - Região S, SE e DF'!V8</f>
        <v>2400</v>
      </c>
      <c r="M8" s="69"/>
      <c r="N8" s="68">
        <f>'Reaj 2015 - Região S, SE e DF'!X8</f>
        <v>2160</v>
      </c>
      <c r="O8" s="1"/>
      <c r="Q8" s="30"/>
    </row>
    <row r="9" spans="1:17">
      <c r="A9" s="1"/>
      <c r="B9" s="106">
        <v>1124</v>
      </c>
      <c r="C9" s="107"/>
      <c r="D9" s="65" t="s">
        <v>10</v>
      </c>
      <c r="E9" s="91"/>
      <c r="F9" s="108">
        <f>'Reaj 2015 - Região S, SE e DF'!P9</f>
        <v>346.66666666666669</v>
      </c>
      <c r="G9" s="69"/>
      <c r="H9" s="68">
        <f>'Reaj 2015 - Região S, SE e DF'!R9</f>
        <v>34.666666666666671</v>
      </c>
      <c r="I9" s="69"/>
      <c r="J9" s="68">
        <f>'Reaj 2015 - Região S, SE e DF'!T9</f>
        <v>312</v>
      </c>
      <c r="K9" s="70"/>
      <c r="L9" s="68">
        <f>'Reaj 2015 - Região S, SE e DF'!V9</f>
        <v>2080</v>
      </c>
      <c r="M9" s="69"/>
      <c r="N9" s="68">
        <f>'Reaj 2015 - Região S, SE e DF'!X9</f>
        <v>1872</v>
      </c>
      <c r="O9" s="1"/>
      <c r="Q9" s="30"/>
    </row>
    <row r="10" spans="1:17">
      <c r="A10" s="1"/>
      <c r="B10" s="106">
        <v>1116</v>
      </c>
      <c r="C10" s="107"/>
      <c r="D10" s="65" t="s">
        <v>11</v>
      </c>
      <c r="E10" s="91"/>
      <c r="F10" s="108">
        <f>'Reaj 2015 - Região S, SE e DF'!P10</f>
        <v>400</v>
      </c>
      <c r="G10" s="69"/>
      <c r="H10" s="68">
        <f>'Reaj 2015 - Região S, SE e DF'!R10</f>
        <v>40</v>
      </c>
      <c r="I10" s="69"/>
      <c r="J10" s="68">
        <f>'Reaj 2015 - Região S, SE e DF'!T10</f>
        <v>360</v>
      </c>
      <c r="K10" s="70"/>
      <c r="L10" s="68">
        <f>'Reaj 2015 - Região S, SE e DF'!V10</f>
        <v>2400</v>
      </c>
      <c r="M10" s="69"/>
      <c r="N10" s="68">
        <f>'Reaj 2015 - Região S, SE e DF'!X10</f>
        <v>2160</v>
      </c>
      <c r="O10" s="1"/>
      <c r="Q10" s="30"/>
    </row>
    <row r="11" spans="1:17">
      <c r="A11" s="1"/>
      <c r="B11" s="106">
        <v>1107</v>
      </c>
      <c r="C11" s="107"/>
      <c r="D11" s="65" t="s">
        <v>12</v>
      </c>
      <c r="E11" s="91"/>
      <c r="F11" s="108">
        <f>'Reaj 2015 - Região S, SE e DF'!P11</f>
        <v>361.11111111111109</v>
      </c>
      <c r="G11" s="69"/>
      <c r="H11" s="68">
        <f>'Reaj 2015 - Região S, SE e DF'!R11</f>
        <v>36.111111111111107</v>
      </c>
      <c r="I11" s="69"/>
      <c r="J11" s="68">
        <f>'Reaj 2015 - Região S, SE e DF'!T11</f>
        <v>325</v>
      </c>
      <c r="K11" s="70"/>
      <c r="L11" s="68">
        <f>'Reaj 2015 - Região S, SE e DF'!V11</f>
        <v>2166.6666666666665</v>
      </c>
      <c r="M11" s="69"/>
      <c r="N11" s="68">
        <f>'Reaj 2015 - Região S, SE e DF'!X11</f>
        <v>1950</v>
      </c>
      <c r="O11" s="1"/>
      <c r="Q11" s="30"/>
    </row>
    <row r="12" spans="1:17">
      <c r="A12" s="1"/>
      <c r="B12" s="106">
        <v>1109</v>
      </c>
      <c r="C12" s="107"/>
      <c r="D12" s="65" t="s">
        <v>13</v>
      </c>
      <c r="E12" s="91"/>
      <c r="F12" s="108">
        <f>'Reaj 2015 - Região S, SE e DF'!P12</f>
        <v>361.11111111111109</v>
      </c>
      <c r="G12" s="69"/>
      <c r="H12" s="68">
        <f>'Reaj 2015 - Região S, SE e DF'!R12</f>
        <v>36.111111111111107</v>
      </c>
      <c r="I12" s="69"/>
      <c r="J12" s="68">
        <f>'Reaj 2015 - Região S, SE e DF'!T12</f>
        <v>325</v>
      </c>
      <c r="K12" s="70"/>
      <c r="L12" s="68">
        <f>'Reaj 2015 - Região S, SE e DF'!V12</f>
        <v>2166.6666666666665</v>
      </c>
      <c r="M12" s="69"/>
      <c r="N12" s="68">
        <f>'Reaj 2015 - Região S, SE e DF'!X12</f>
        <v>1950</v>
      </c>
      <c r="O12" s="1"/>
      <c r="Q12" s="30"/>
    </row>
    <row r="13" spans="1:17">
      <c r="A13" s="1"/>
      <c r="B13" s="106">
        <v>1112</v>
      </c>
      <c r="C13" s="107"/>
      <c r="D13" s="65" t="s">
        <v>14</v>
      </c>
      <c r="E13" s="91"/>
      <c r="F13" s="108">
        <f>'Reaj 2015 - Região S, SE e DF'!P13</f>
        <v>346.66666666666669</v>
      </c>
      <c r="G13" s="69"/>
      <c r="H13" s="68">
        <f>'Reaj 2015 - Região S, SE e DF'!R13</f>
        <v>34.666666666666671</v>
      </c>
      <c r="I13" s="69"/>
      <c r="J13" s="68">
        <f>'Reaj 2015 - Região S, SE e DF'!T13</f>
        <v>312</v>
      </c>
      <c r="K13" s="70"/>
      <c r="L13" s="68">
        <f>'Reaj 2015 - Região S, SE e DF'!V13</f>
        <v>2080</v>
      </c>
      <c r="M13" s="69"/>
      <c r="N13" s="68">
        <f>'Reaj 2015 - Região S, SE e DF'!X13</f>
        <v>1872</v>
      </c>
      <c r="O13" s="1"/>
      <c r="Q13" s="30"/>
    </row>
    <row r="14" spans="1:17">
      <c r="A14" s="1"/>
      <c r="B14" s="106">
        <v>1117</v>
      </c>
      <c r="C14" s="107"/>
      <c r="D14" s="65" t="s">
        <v>79</v>
      </c>
      <c r="E14" s="91"/>
      <c r="F14" s="108">
        <f>'Reaj 2015 - Região S, SE e DF'!P14</f>
        <v>346.66666666666669</v>
      </c>
      <c r="G14" s="69"/>
      <c r="H14" s="68">
        <f>'Reaj 2015 - Região S, SE e DF'!R14</f>
        <v>34.666666666666671</v>
      </c>
      <c r="I14" s="69"/>
      <c r="J14" s="68">
        <f>'Reaj 2015 - Região S, SE e DF'!T14</f>
        <v>312</v>
      </c>
      <c r="K14" s="70"/>
      <c r="L14" s="68">
        <f>'Reaj 2015 - Região S, SE e DF'!V14</f>
        <v>2080</v>
      </c>
      <c r="M14" s="69"/>
      <c r="N14" s="68">
        <f>'Reaj 2015 - Região S, SE e DF'!X14</f>
        <v>1872</v>
      </c>
      <c r="O14" s="1"/>
      <c r="Q14" s="30"/>
    </row>
    <row r="15" spans="1:17">
      <c r="A15" s="1"/>
      <c r="B15" s="106">
        <v>1129</v>
      </c>
      <c r="C15" s="107"/>
      <c r="D15" s="65" t="s">
        <v>101</v>
      </c>
      <c r="E15" s="91"/>
      <c r="F15" s="108">
        <f>F14</f>
        <v>346.66666666666669</v>
      </c>
      <c r="G15" s="69"/>
      <c r="H15" s="68">
        <f>H14</f>
        <v>34.666666666666671</v>
      </c>
      <c r="I15" s="69"/>
      <c r="J15" s="68">
        <f>J14</f>
        <v>312</v>
      </c>
      <c r="K15" s="70"/>
      <c r="L15" s="68">
        <f>L14</f>
        <v>2080</v>
      </c>
      <c r="M15" s="69"/>
      <c r="N15" s="68">
        <f>N14</f>
        <v>1872</v>
      </c>
      <c r="O15" s="1"/>
      <c r="Q15" s="30"/>
    </row>
    <row r="16" spans="1:17">
      <c r="A16" s="1"/>
      <c r="B16" s="106">
        <v>1120</v>
      </c>
      <c r="C16" s="107"/>
      <c r="D16" s="65" t="s">
        <v>81</v>
      </c>
      <c r="E16" s="91"/>
      <c r="F16" s="108">
        <f>'Reaj 2015 - Região S, SE e DF'!P15</f>
        <v>346.66666666666669</v>
      </c>
      <c r="G16" s="69"/>
      <c r="H16" s="68">
        <f>'Reaj 2015 - Região S, SE e DF'!R15</f>
        <v>34.666666666666671</v>
      </c>
      <c r="I16" s="69"/>
      <c r="J16" s="68">
        <f>'Reaj 2015 - Região S, SE e DF'!T15</f>
        <v>312</v>
      </c>
      <c r="K16" s="70"/>
      <c r="L16" s="68">
        <f>'Reaj 2015 - Região S, SE e DF'!V15</f>
        <v>2080</v>
      </c>
      <c r="M16" s="69"/>
      <c r="N16" s="68">
        <f>'Reaj 2015 - Região S, SE e DF'!X15</f>
        <v>1872</v>
      </c>
      <c r="O16" s="1"/>
      <c r="Q16" s="30"/>
    </row>
    <row r="17" spans="1:17">
      <c r="A17" s="1"/>
      <c r="B17" s="106">
        <v>1105</v>
      </c>
      <c r="C17" s="107"/>
      <c r="D17" s="65" t="s">
        <v>15</v>
      </c>
      <c r="E17" s="91"/>
      <c r="F17" s="108">
        <f>'Reaj 2015 - Região S, SE e DF'!P16</f>
        <v>346.66666666666669</v>
      </c>
      <c r="G17" s="69"/>
      <c r="H17" s="68">
        <f>'Reaj 2015 - Região S, SE e DF'!R16</f>
        <v>34.666666666666671</v>
      </c>
      <c r="I17" s="69"/>
      <c r="J17" s="68">
        <f>'Reaj 2015 - Região S, SE e DF'!T16</f>
        <v>312</v>
      </c>
      <c r="K17" s="70"/>
      <c r="L17" s="68">
        <f>'Reaj 2015 - Região S, SE e DF'!V16</f>
        <v>2080</v>
      </c>
      <c r="M17" s="69"/>
      <c r="N17" s="68">
        <f>'Reaj 2015 - Região S, SE e DF'!X16</f>
        <v>1872</v>
      </c>
      <c r="O17" s="1"/>
      <c r="Q17" s="30"/>
    </row>
    <row r="18" spans="1:17">
      <c r="A18" s="1"/>
      <c r="B18" s="106">
        <v>1128</v>
      </c>
      <c r="C18" s="107"/>
      <c r="D18" s="65" t="s">
        <v>80</v>
      </c>
      <c r="E18" s="91"/>
      <c r="F18" s="108">
        <f>'Reaj 2015 - Região S, SE e DF'!P17</f>
        <v>346.66666666666669</v>
      </c>
      <c r="G18" s="69"/>
      <c r="H18" s="68">
        <f>'Reaj 2015 - Região S, SE e DF'!R17</f>
        <v>34.666666666666671</v>
      </c>
      <c r="I18" s="69"/>
      <c r="J18" s="68">
        <f>'Reaj 2015 - Região S, SE e DF'!T17</f>
        <v>312</v>
      </c>
      <c r="K18" s="70"/>
      <c r="L18" s="68">
        <f>'Reaj 2015 - Região S, SE e DF'!V17</f>
        <v>2080</v>
      </c>
      <c r="M18" s="69"/>
      <c r="N18" s="68">
        <f>'Reaj 2015 - Região S, SE e DF'!X17</f>
        <v>1872</v>
      </c>
      <c r="O18" s="1"/>
      <c r="Q18" s="30"/>
    </row>
    <row r="19" spans="1:17">
      <c r="A19" s="9"/>
      <c r="B19" s="115">
        <v>1125</v>
      </c>
      <c r="C19" s="107"/>
      <c r="D19" s="66" t="s">
        <v>17</v>
      </c>
      <c r="E19" s="116"/>
      <c r="F19" s="108">
        <f>'Reaj 2015 - Região S, SE e DF'!P18</f>
        <v>346.66666666666669</v>
      </c>
      <c r="G19" s="69"/>
      <c r="H19" s="68">
        <f>'Reaj 2015 - Região S, SE e DF'!R18</f>
        <v>34.666666666666671</v>
      </c>
      <c r="I19" s="69"/>
      <c r="J19" s="68">
        <f>'Reaj 2015 - Região S, SE e DF'!T18</f>
        <v>312</v>
      </c>
      <c r="K19" s="71"/>
      <c r="L19" s="68">
        <f>'Reaj 2015 - Região S, SE e DF'!V18</f>
        <v>2080</v>
      </c>
      <c r="M19" s="72"/>
      <c r="N19" s="68">
        <f>'Reaj 2015 - Região S, SE e DF'!X18</f>
        <v>1872</v>
      </c>
      <c r="O19" s="9"/>
      <c r="Q19" s="30"/>
    </row>
    <row r="20" spans="1:17">
      <c r="A20" s="1"/>
      <c r="B20" s="106">
        <v>1110</v>
      </c>
      <c r="C20" s="107"/>
      <c r="D20" s="65" t="s">
        <v>18</v>
      </c>
      <c r="E20" s="91"/>
      <c r="F20" s="108">
        <f>'Reaj 2015 - Região S, SE e DF'!P19</f>
        <v>346.66666666666669</v>
      </c>
      <c r="G20" s="69"/>
      <c r="H20" s="68">
        <f>'Reaj 2015 - Região S, SE e DF'!R19</f>
        <v>34.666666666666671</v>
      </c>
      <c r="I20" s="69"/>
      <c r="J20" s="68">
        <f>'Reaj 2015 - Região S, SE e DF'!T19</f>
        <v>312</v>
      </c>
      <c r="K20" s="70"/>
      <c r="L20" s="68">
        <f>'Reaj 2015 - Região S, SE e DF'!V19</f>
        <v>2080</v>
      </c>
      <c r="M20" s="69"/>
      <c r="N20" s="68">
        <f>'Reaj 2015 - Região S, SE e DF'!X19</f>
        <v>1872</v>
      </c>
      <c r="O20" s="1"/>
      <c r="Q20" s="30"/>
    </row>
    <row r="21" spans="1:17">
      <c r="A21" s="1"/>
      <c r="B21" s="106">
        <v>1114</v>
      </c>
      <c r="C21" s="107"/>
      <c r="D21" s="65" t="s">
        <v>19</v>
      </c>
      <c r="E21" s="91"/>
      <c r="F21" s="108">
        <f>'Reaj 2015 - Região S, SE e DF'!P20</f>
        <v>346.66666666666669</v>
      </c>
      <c r="G21" s="69"/>
      <c r="H21" s="68">
        <f>'Reaj 2015 - Região S, SE e DF'!R20</f>
        <v>34.666666666666671</v>
      </c>
      <c r="I21" s="69"/>
      <c r="J21" s="68">
        <f>'Reaj 2015 - Região S, SE e DF'!T20</f>
        <v>312</v>
      </c>
      <c r="K21" s="70"/>
      <c r="L21" s="68">
        <f>'Reaj 2015 - Região S, SE e DF'!V20</f>
        <v>2080</v>
      </c>
      <c r="M21" s="69"/>
      <c r="N21" s="68">
        <f>'Reaj 2015 - Região S, SE e DF'!X20</f>
        <v>1872</v>
      </c>
      <c r="O21" s="1"/>
      <c r="Q21" s="30"/>
    </row>
    <row r="22" spans="1:17">
      <c r="A22" s="1"/>
      <c r="B22" s="106">
        <v>1115</v>
      </c>
      <c r="C22" s="107"/>
      <c r="D22" s="65" t="s">
        <v>20</v>
      </c>
      <c r="E22" s="91"/>
      <c r="F22" s="108">
        <f>'Reaj 2015 - Região S, SE e DF'!P21</f>
        <v>346.66666666666669</v>
      </c>
      <c r="G22" s="69"/>
      <c r="H22" s="68">
        <f>'Reaj 2015 - Região S, SE e DF'!R21</f>
        <v>34.666666666666671</v>
      </c>
      <c r="I22" s="69"/>
      <c r="J22" s="68">
        <f>'Reaj 2015 - Região S, SE e DF'!T21</f>
        <v>312</v>
      </c>
      <c r="K22" s="70"/>
      <c r="L22" s="68">
        <f>'Reaj 2015 - Região S, SE e DF'!V21</f>
        <v>2080</v>
      </c>
      <c r="M22" s="69"/>
      <c r="N22" s="68">
        <f>'Reaj 2015 - Região S, SE e DF'!X21</f>
        <v>1872</v>
      </c>
      <c r="O22" s="1"/>
      <c r="Q22" s="30"/>
    </row>
    <row r="23" spans="1:17">
      <c r="A23" s="1"/>
      <c r="B23" s="106">
        <v>1126</v>
      </c>
      <c r="C23" s="107"/>
      <c r="D23" s="65" t="s">
        <v>82</v>
      </c>
      <c r="E23" s="91"/>
      <c r="F23" s="108">
        <f>'Reaj 2015 - Região S, SE e DF'!P22</f>
        <v>346.66666666666669</v>
      </c>
      <c r="G23" s="69"/>
      <c r="H23" s="68">
        <f>'Reaj 2015 - Região S, SE e DF'!R22</f>
        <v>34.666666666666671</v>
      </c>
      <c r="I23" s="69"/>
      <c r="J23" s="68">
        <f>'Reaj 2015 - Região S, SE e DF'!T22</f>
        <v>312</v>
      </c>
      <c r="K23" s="70"/>
      <c r="L23" s="68">
        <f>'Reaj 2015 - Região S, SE e DF'!V22</f>
        <v>2080</v>
      </c>
      <c r="M23" s="69"/>
      <c r="N23" s="68">
        <f>'Reaj 2015 - Região S, SE e DF'!X22</f>
        <v>1872</v>
      </c>
      <c r="O23" s="1"/>
      <c r="Q23" s="30"/>
    </row>
    <row r="24" spans="1:17">
      <c r="A24" s="1"/>
      <c r="B24" s="106">
        <v>1122</v>
      </c>
      <c r="C24" s="107"/>
      <c r="D24" s="65" t="s">
        <v>21</v>
      </c>
      <c r="E24" s="91"/>
      <c r="F24" s="108">
        <f>'Reaj 2015 - Região S, SE e DF'!P23</f>
        <v>361.11111111111109</v>
      </c>
      <c r="G24" s="69"/>
      <c r="H24" s="68">
        <f>'Reaj 2015 - Região S, SE e DF'!R23</f>
        <v>36.111111111111107</v>
      </c>
      <c r="I24" s="69"/>
      <c r="J24" s="68">
        <f>'Reaj 2015 - Região S, SE e DF'!T23</f>
        <v>325</v>
      </c>
      <c r="K24" s="70"/>
      <c r="L24" s="68">
        <f>'Reaj 2015 - Região S, SE e DF'!V23</f>
        <v>2166.6666666666665</v>
      </c>
      <c r="M24" s="69"/>
      <c r="N24" s="68">
        <f>'Reaj 2015 - Região S, SE e DF'!X23</f>
        <v>1950</v>
      </c>
      <c r="O24" s="1"/>
      <c r="Q24" s="30"/>
    </row>
    <row r="25" spans="1:17">
      <c r="A25" s="1"/>
      <c r="B25" s="106">
        <v>1121</v>
      </c>
      <c r="C25" s="107"/>
      <c r="D25" s="65" t="s">
        <v>22</v>
      </c>
      <c r="E25" s="91"/>
      <c r="F25" s="108">
        <f>'Reaj 2015 - Região S, SE e DF'!P24</f>
        <v>361.11111111111109</v>
      </c>
      <c r="G25" s="69"/>
      <c r="H25" s="68">
        <f>'Reaj 2015 - Região S, SE e DF'!R24</f>
        <v>36.111111111111107</v>
      </c>
      <c r="I25" s="69"/>
      <c r="J25" s="68">
        <f>'Reaj 2015 - Região S, SE e DF'!T24</f>
        <v>325</v>
      </c>
      <c r="K25" s="70"/>
      <c r="L25" s="68">
        <f>'Reaj 2015 - Região S, SE e DF'!V24</f>
        <v>2166.6666666666665</v>
      </c>
      <c r="M25" s="69"/>
      <c r="N25" s="68">
        <f>'Reaj 2015 - Região S, SE e DF'!X24</f>
        <v>1950</v>
      </c>
      <c r="O25" s="1"/>
      <c r="Q25" s="30"/>
    </row>
    <row r="26" spans="1:17">
      <c r="A26" s="1"/>
      <c r="B26" s="106">
        <v>1101</v>
      </c>
      <c r="C26" s="107"/>
      <c r="D26" s="65" t="s">
        <v>23</v>
      </c>
      <c r="E26" s="91"/>
      <c r="F26" s="108">
        <f>'Reaj 2015 - Região S, SE e DF'!P25</f>
        <v>361.11111111111109</v>
      </c>
      <c r="G26" s="69"/>
      <c r="H26" s="68">
        <f>'Reaj 2015 - Região S, SE e DF'!R25</f>
        <v>36.111111111111107</v>
      </c>
      <c r="I26" s="69"/>
      <c r="J26" s="68">
        <f>'Reaj 2015 - Região S, SE e DF'!T25</f>
        <v>325</v>
      </c>
      <c r="K26" s="70"/>
      <c r="L26" s="68">
        <f>'Reaj 2015 - Região S, SE e DF'!V25</f>
        <v>2166.6666666666665</v>
      </c>
      <c r="M26" s="69"/>
      <c r="N26" s="68">
        <f>'Reaj 2015 - Região S, SE e DF'!X25</f>
        <v>1950</v>
      </c>
      <c r="O26" s="1"/>
      <c r="Q26" s="30"/>
    </row>
    <row r="27" spans="1:17">
      <c r="A27" s="1"/>
      <c r="B27" s="106">
        <v>1106</v>
      </c>
      <c r="C27" s="107"/>
      <c r="D27" s="65" t="s">
        <v>24</v>
      </c>
      <c r="E27" s="91"/>
      <c r="F27" s="108">
        <f>'Reaj 2015 - Região S, SE e DF'!P26</f>
        <v>346.66666666666669</v>
      </c>
      <c r="G27" s="69"/>
      <c r="H27" s="68">
        <f>'Reaj 2015 - Região S, SE e DF'!R26</f>
        <v>34.666666666666671</v>
      </c>
      <c r="I27" s="69"/>
      <c r="J27" s="68">
        <f>'Reaj 2015 - Região S, SE e DF'!T26</f>
        <v>312</v>
      </c>
      <c r="K27" s="70"/>
      <c r="L27" s="68">
        <f>'Reaj 2015 - Região S, SE e DF'!V26</f>
        <v>2080</v>
      </c>
      <c r="M27" s="69"/>
      <c r="N27" s="68">
        <f>'Reaj 2015 - Região S, SE e DF'!X26</f>
        <v>1872</v>
      </c>
      <c r="O27" s="1"/>
      <c r="Q27" s="30"/>
    </row>
    <row r="28" spans="1:17">
      <c r="A28" s="1"/>
      <c r="B28" s="106">
        <v>1104</v>
      </c>
      <c r="C28" s="107"/>
      <c r="D28" s="65" t="s">
        <v>25</v>
      </c>
      <c r="E28" s="91"/>
      <c r="F28" s="108">
        <f>'Reaj 2015 - Região S, SE e DF'!P27</f>
        <v>346.66666666666669</v>
      </c>
      <c r="G28" s="69"/>
      <c r="H28" s="68">
        <f>'Reaj 2015 - Região S, SE e DF'!R27</f>
        <v>34.666666666666671</v>
      </c>
      <c r="I28" s="69"/>
      <c r="J28" s="68">
        <f>'Reaj 2015 - Região S, SE e DF'!T27</f>
        <v>312</v>
      </c>
      <c r="K28" s="70"/>
      <c r="L28" s="68">
        <f>'Reaj 2015 - Região S, SE e DF'!V27</f>
        <v>2080</v>
      </c>
      <c r="M28" s="69"/>
      <c r="N28" s="68">
        <f>'Reaj 2015 - Região S, SE e DF'!X27</f>
        <v>1872</v>
      </c>
      <c r="O28" s="1"/>
      <c r="Q28" s="30"/>
    </row>
    <row r="29" spans="1:17">
      <c r="A29" s="1"/>
      <c r="B29" s="106">
        <v>1104</v>
      </c>
      <c r="C29" s="107"/>
      <c r="D29" s="65" t="s">
        <v>89</v>
      </c>
      <c r="E29" s="91"/>
      <c r="F29" s="108">
        <f>'Reaj 2015 - Região S, SE e DF'!P28</f>
        <v>312.22222222222223</v>
      </c>
      <c r="G29" s="69"/>
      <c r="H29" s="68">
        <f>'Reaj 2015 - Região S, SE e DF'!R28</f>
        <v>31.222222222222225</v>
      </c>
      <c r="I29" s="69"/>
      <c r="J29" s="68">
        <f>'Reaj 2015 - Região S, SE e DF'!T28</f>
        <v>281</v>
      </c>
      <c r="K29" s="70"/>
      <c r="L29" s="68">
        <f>'Reaj 2015 - Região S, SE e DF'!V28</f>
        <v>1873.3333333333335</v>
      </c>
      <c r="M29" s="69"/>
      <c r="N29" s="68">
        <f>'Reaj 2015 - Região S, SE e DF'!X28</f>
        <v>1686</v>
      </c>
      <c r="O29" s="1"/>
      <c r="Q29" s="30"/>
    </row>
    <row r="30" spans="1:17">
      <c r="A30" s="1"/>
      <c r="B30" s="106">
        <v>1111</v>
      </c>
      <c r="C30" s="107"/>
      <c r="D30" s="65" t="s">
        <v>78</v>
      </c>
      <c r="E30" s="91"/>
      <c r="F30" s="108">
        <f>'Reaj 2015 - Região S, SE e DF'!P29</f>
        <v>361.11111111111109</v>
      </c>
      <c r="G30" s="69"/>
      <c r="H30" s="68">
        <f>'Reaj 2015 - Região S, SE e DF'!R29</f>
        <v>36.111111111111107</v>
      </c>
      <c r="I30" s="69"/>
      <c r="J30" s="68">
        <f>'Reaj 2015 - Região S, SE e DF'!T29</f>
        <v>325</v>
      </c>
      <c r="K30" s="70"/>
      <c r="L30" s="68">
        <f>'Reaj 2015 - Região S, SE e DF'!V29</f>
        <v>2166.6666666666665</v>
      </c>
      <c r="M30" s="69"/>
      <c r="N30" s="68">
        <f>'Reaj 2015 - Região S, SE e DF'!X29</f>
        <v>1950</v>
      </c>
      <c r="O30" s="1"/>
      <c r="Q30" s="30"/>
    </row>
    <row r="31" spans="1:17">
      <c r="A31" s="1"/>
      <c r="B31" s="106">
        <v>1102</v>
      </c>
      <c r="C31" s="107"/>
      <c r="D31" s="65" t="s">
        <v>26</v>
      </c>
      <c r="E31" s="91"/>
      <c r="F31" s="108">
        <f>'Reaj 2015 - Região S, SE e DF'!P30</f>
        <v>361.11111111111109</v>
      </c>
      <c r="G31" s="69"/>
      <c r="H31" s="68">
        <f>'Reaj 2015 - Região S, SE e DF'!R30</f>
        <v>36.111111111111107</v>
      </c>
      <c r="I31" s="69"/>
      <c r="J31" s="68">
        <f>'Reaj 2015 - Região S, SE e DF'!T30</f>
        <v>325</v>
      </c>
      <c r="K31" s="70"/>
      <c r="L31" s="68">
        <f>'Reaj 2015 - Região S, SE e DF'!V30</f>
        <v>2166.6666666666665</v>
      </c>
      <c r="M31" s="69"/>
      <c r="N31" s="68">
        <f>'Reaj 2015 - Região S, SE e DF'!X30</f>
        <v>1950</v>
      </c>
      <c r="O31" s="1"/>
      <c r="Q31" s="30"/>
    </row>
    <row r="32" spans="1:17" ht="15.75" customHeight="1">
      <c r="A32" s="1"/>
      <c r="B32" s="106">
        <v>1108</v>
      </c>
      <c r="C32" s="107"/>
      <c r="D32" s="67" t="s">
        <v>27</v>
      </c>
      <c r="E32" s="91"/>
      <c r="F32" s="108">
        <f>'Reaj 2015 - Região S, SE e DF'!P31</f>
        <v>346.66666666666669</v>
      </c>
      <c r="G32" s="69"/>
      <c r="H32" s="68">
        <f>'Reaj 2015 - Região S, SE e DF'!R31</f>
        <v>34.666666666666671</v>
      </c>
      <c r="I32" s="69"/>
      <c r="J32" s="68">
        <f>'Reaj 2015 - Região S, SE e DF'!T31</f>
        <v>312</v>
      </c>
      <c r="K32" s="70"/>
      <c r="L32" s="68">
        <f>'Reaj 2015 - Região S, SE e DF'!V31</f>
        <v>2080</v>
      </c>
      <c r="M32" s="69"/>
      <c r="N32" s="68">
        <f>'Reaj 2015 - Região S, SE e DF'!X31</f>
        <v>1872</v>
      </c>
      <c r="O32" s="1"/>
      <c r="Q32" s="30"/>
    </row>
    <row r="33" spans="1:17" ht="15.75" customHeight="1">
      <c r="A33" s="1"/>
      <c r="B33" s="106">
        <v>1127</v>
      </c>
      <c r="C33" s="107"/>
      <c r="D33" s="65" t="s">
        <v>83</v>
      </c>
      <c r="E33" s="91"/>
      <c r="F33" s="108">
        <f>'Reaj 2015 - Região S, SE e DF'!P32</f>
        <v>346.66666666666669</v>
      </c>
      <c r="G33" s="69"/>
      <c r="H33" s="68">
        <f>'Reaj 2015 - Região S, SE e DF'!R32</f>
        <v>34.666666666666671</v>
      </c>
      <c r="I33" s="69"/>
      <c r="J33" s="68">
        <f>'Reaj 2015 - Região S, SE e DF'!T32</f>
        <v>312</v>
      </c>
      <c r="K33" s="70"/>
      <c r="L33" s="68">
        <f>'Reaj 2015 - Região S, SE e DF'!V32</f>
        <v>2080</v>
      </c>
      <c r="M33" s="69"/>
      <c r="N33" s="68">
        <f>'Reaj 2015 - Região S, SE e DF'!X32</f>
        <v>1872</v>
      </c>
      <c r="O33" s="1"/>
      <c r="Q33" s="30"/>
    </row>
    <row r="34" spans="1:17">
      <c r="A34" s="1"/>
      <c r="B34" s="106">
        <v>1123</v>
      </c>
      <c r="C34" s="107"/>
      <c r="D34" s="65" t="s">
        <v>28</v>
      </c>
      <c r="E34" s="91"/>
      <c r="F34" s="108">
        <f>'Reaj 2015 - Região S, SE e DF'!P33</f>
        <v>400</v>
      </c>
      <c r="G34" s="69"/>
      <c r="H34" s="68">
        <f>'Reaj 2015 - Região S, SE e DF'!R33</f>
        <v>40</v>
      </c>
      <c r="I34" s="69"/>
      <c r="J34" s="68">
        <f>'Reaj 2015 - Região S, SE e DF'!T33</f>
        <v>360</v>
      </c>
      <c r="K34" s="70"/>
      <c r="L34" s="68">
        <f>'Reaj 2015 - Região S, SE e DF'!V33</f>
        <v>2400</v>
      </c>
      <c r="M34" s="69"/>
      <c r="N34" s="68">
        <f>'Reaj 2015 - Região S, SE e DF'!X33</f>
        <v>2160</v>
      </c>
      <c r="O34" s="1"/>
      <c r="Q34" s="30"/>
    </row>
    <row r="35" spans="1:17">
      <c r="A35" s="1"/>
      <c r="B35" s="106">
        <v>1103</v>
      </c>
      <c r="C35" s="107"/>
      <c r="D35" s="65" t="s">
        <v>29</v>
      </c>
      <c r="E35" s="91"/>
      <c r="F35" s="108">
        <f>'Reaj 2015 - Região S, SE e DF'!P34</f>
        <v>400</v>
      </c>
      <c r="G35" s="69"/>
      <c r="H35" s="68">
        <f>'Reaj 2015 - Região S, SE e DF'!R34</f>
        <v>40</v>
      </c>
      <c r="I35" s="69"/>
      <c r="J35" s="68">
        <f>'Reaj 2015 - Região S, SE e DF'!T34</f>
        <v>360</v>
      </c>
      <c r="K35" s="70"/>
      <c r="L35" s="68">
        <f>'Reaj 2015 - Região S, SE e DF'!V34</f>
        <v>2400</v>
      </c>
      <c r="M35" s="69"/>
      <c r="N35" s="68">
        <f>'Reaj 2015 - Região S, SE e DF'!X34</f>
        <v>2160</v>
      </c>
      <c r="O35" s="1"/>
      <c r="Q35" s="30"/>
    </row>
    <row r="36" spans="1:17">
      <c r="A36" s="1"/>
      <c r="B36" s="106">
        <v>1163</v>
      </c>
      <c r="C36" s="107"/>
      <c r="D36" s="65" t="s">
        <v>30</v>
      </c>
      <c r="E36" s="91"/>
      <c r="F36" s="108">
        <f>'Reaj 2015 - Região S, SE e DF'!P35</f>
        <v>325.55555555555554</v>
      </c>
      <c r="G36" s="69"/>
      <c r="H36" s="68">
        <f>'Reaj 2015 - Região S, SE e DF'!R35</f>
        <v>32.555555555555557</v>
      </c>
      <c r="I36" s="69"/>
      <c r="J36" s="68">
        <f>'Reaj 2015 - Região S, SE e DF'!T35</f>
        <v>293</v>
      </c>
      <c r="K36" s="70"/>
      <c r="L36" s="68">
        <f>'Reaj 2015 - Região S, SE e DF'!V35</f>
        <v>1953.3333333333333</v>
      </c>
      <c r="M36" s="69"/>
      <c r="N36" s="68">
        <f>'Reaj 2015 - Região S, SE e DF'!X35</f>
        <v>1758</v>
      </c>
      <c r="O36" s="1"/>
      <c r="Q36" s="30"/>
    </row>
    <row r="37" spans="1:17" ht="4.7" customHeight="1">
      <c r="A37" s="9"/>
      <c r="B37" s="31"/>
      <c r="C37" s="9"/>
      <c r="D37" s="28"/>
      <c r="E37" s="28"/>
      <c r="F37" s="28"/>
      <c r="G37" s="9"/>
      <c r="H37" s="9"/>
      <c r="I37" s="9"/>
      <c r="J37" s="32"/>
      <c r="K37" s="28"/>
      <c r="L37" s="9"/>
      <c r="M37" s="9"/>
      <c r="N37" s="28"/>
      <c r="O37" s="9"/>
    </row>
    <row r="38" spans="1:17">
      <c r="A38" s="33"/>
      <c r="B38" s="119" t="s">
        <v>31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33"/>
    </row>
    <row r="39" spans="1:17" ht="21.75" customHeight="1">
      <c r="A39" s="9"/>
      <c r="B39" s="31"/>
      <c r="C39" s="9"/>
      <c r="D39" s="28"/>
      <c r="E39" s="28"/>
      <c r="F39" s="28"/>
      <c r="G39" s="9"/>
      <c r="H39" s="9"/>
      <c r="I39" s="9"/>
      <c r="J39" s="32"/>
      <c r="K39" s="28"/>
      <c r="L39" s="9"/>
      <c r="M39" s="9"/>
      <c r="N39" s="34"/>
      <c r="O39" s="9"/>
    </row>
    <row r="40" spans="1:17">
      <c r="A40" s="35"/>
      <c r="B40" s="120" t="s">
        <v>32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35"/>
    </row>
    <row r="41" spans="1:17" ht="15" customHeight="1">
      <c r="A41" s="9"/>
      <c r="B41" s="125" t="s">
        <v>35</v>
      </c>
      <c r="C41" s="125"/>
      <c r="D41" s="125"/>
      <c r="E41" s="125"/>
      <c r="F41" s="125"/>
      <c r="G41" s="125"/>
      <c r="H41" s="125"/>
      <c r="I41" s="125"/>
      <c r="J41" s="125"/>
      <c r="K41" s="9"/>
      <c r="L41" s="9"/>
      <c r="M41" s="9"/>
      <c r="N41" s="38"/>
      <c r="O41" s="9"/>
    </row>
    <row r="42" spans="1:17">
      <c r="A42" s="35"/>
      <c r="B42" s="121"/>
      <c r="C42" s="121"/>
      <c r="D42" s="121"/>
      <c r="E42" s="121"/>
      <c r="F42" s="121"/>
      <c r="G42" s="121"/>
      <c r="H42" s="121"/>
      <c r="I42" s="121"/>
      <c r="J42" s="121"/>
      <c r="K42" s="64"/>
      <c r="L42" s="64"/>
      <c r="M42" s="9"/>
      <c r="N42" s="64"/>
      <c r="O42" s="35"/>
    </row>
    <row r="43" spans="1:17" ht="15" customHeight="1">
      <c r="A43" s="35"/>
      <c r="B43" s="121" t="s">
        <v>105</v>
      </c>
      <c r="C43" s="121"/>
      <c r="D43" s="121"/>
      <c r="E43" s="121"/>
      <c r="F43" s="121"/>
      <c r="G43" s="121"/>
      <c r="H43" s="121"/>
      <c r="I43" s="121"/>
      <c r="J43" s="121"/>
      <c r="K43" s="64"/>
      <c r="L43" s="64"/>
      <c r="M43" s="9"/>
      <c r="N43" s="64"/>
      <c r="O43" s="35"/>
    </row>
    <row r="44" spans="1:17" ht="15" customHeight="1">
      <c r="A44" s="35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9"/>
      <c r="N44" s="64"/>
      <c r="O44" s="35"/>
    </row>
    <row r="45" spans="1:17" ht="15" customHeight="1">
      <c r="A45" s="35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9"/>
      <c r="N45" s="64"/>
      <c r="O45" s="35"/>
    </row>
    <row r="46" spans="1:17">
      <c r="A46" s="26"/>
      <c r="B46" s="35"/>
      <c r="C46" s="9"/>
      <c r="D46" s="35"/>
      <c r="E46" s="35"/>
      <c r="F46" s="35"/>
      <c r="G46" s="9"/>
      <c r="H46" s="35"/>
      <c r="I46" s="9"/>
      <c r="J46" s="35"/>
      <c r="K46" s="35"/>
      <c r="L46" s="35"/>
      <c r="M46" s="9"/>
      <c r="N46" s="35"/>
      <c r="O46" s="26"/>
    </row>
    <row r="47" spans="1:17" ht="15.75" customHeight="1">
      <c r="A47" s="26"/>
      <c r="B47" s="117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26"/>
    </row>
    <row r="48" spans="1:17" ht="15.75" customHeight="1">
      <c r="B48" s="117" t="s">
        <v>84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40"/>
    </row>
  </sheetData>
  <mergeCells count="10">
    <mergeCell ref="B42:J42"/>
    <mergeCell ref="B43:J43"/>
    <mergeCell ref="B47:N47"/>
    <mergeCell ref="B48:N48"/>
    <mergeCell ref="B2:N2"/>
    <mergeCell ref="B3:N3"/>
    <mergeCell ref="B4:N4"/>
    <mergeCell ref="B38:N38"/>
    <mergeCell ref="B40:N40"/>
    <mergeCell ref="B41:J41"/>
  </mergeCells>
  <printOptions horizontalCentered="1"/>
  <pageMargins left="0.36" right="0.38" top="1.3779527559055118" bottom="0.78740157480314965" header="0.31496062992125984" footer="0.31496062992125984"/>
  <pageSetup paperSize="9" scale="58" orientation="landscape" horizontalDpi="4294967295" verticalDpi="4294967295" r:id="rId1"/>
  <headerFooter>
    <oddHeader>&amp;R&amp;"Arial,Negrito"&amp;18Anexo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L45"/>
  <sheetViews>
    <sheetView showGridLines="0" zoomScale="80" zoomScaleNormal="80" workbookViewId="0">
      <selection activeCell="P8" sqref="P8:X35"/>
    </sheetView>
  </sheetViews>
  <sheetFormatPr defaultColWidth="9.140625" defaultRowHeight="15.75"/>
  <cols>
    <col min="1" max="1" width="1.7109375" style="7" customWidth="1"/>
    <col min="2" max="2" width="9.85546875" style="7" customWidth="1"/>
    <col min="3" max="3" width="0.42578125" style="7" customWidth="1"/>
    <col min="4" max="4" width="49.28515625" style="7" customWidth="1"/>
    <col min="5" max="5" width="0.85546875" style="7" customWidth="1"/>
    <col min="6" max="6" width="15.42578125" style="7" customWidth="1"/>
    <col min="7" max="7" width="0.42578125" style="7" customWidth="1"/>
    <col min="8" max="8" width="16" style="7" customWidth="1"/>
    <col min="9" max="9" width="0.42578125" style="7" customWidth="1"/>
    <col min="10" max="10" width="15.28515625" style="7" customWidth="1"/>
    <col min="11" max="11" width="0.85546875" style="7" customWidth="1"/>
    <col min="12" max="12" width="19" style="7" customWidth="1"/>
    <col min="13" max="13" width="0.42578125" style="7" customWidth="1"/>
    <col min="14" max="14" width="18.7109375" style="7" customWidth="1"/>
    <col min="15" max="15" width="1.7109375" style="7" customWidth="1"/>
    <col min="16" max="16" width="15.28515625" style="7" customWidth="1"/>
    <col min="17" max="17" width="0.5703125" style="7" customWidth="1"/>
    <col min="18" max="18" width="15.7109375" style="7" customWidth="1"/>
    <col min="19" max="19" width="0.5703125" style="7" customWidth="1"/>
    <col min="20" max="20" width="17" style="7" customWidth="1"/>
    <col min="21" max="21" width="0.5703125" style="7" customWidth="1"/>
    <col min="22" max="22" width="19.5703125" style="7" customWidth="1"/>
    <col min="23" max="23" width="0.5703125" style="7" customWidth="1"/>
    <col min="24" max="24" width="18.7109375" style="7" customWidth="1"/>
    <col min="25" max="16384" width="9.140625" style="7"/>
  </cols>
  <sheetData>
    <row r="1" spans="1:38" s="5" customFormat="1" ht="12.75" customHeight="1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38" ht="23.25" customHeight="1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"/>
      <c r="P2" s="123" t="s">
        <v>102</v>
      </c>
      <c r="Q2" s="123"/>
      <c r="R2" s="123"/>
    </row>
    <row r="3" spans="1:38" s="5" customFormat="1" ht="23.25" customHeight="1">
      <c r="A3" s="1"/>
      <c r="B3" s="117" t="s">
        <v>34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6"/>
      <c r="P3"/>
      <c r="Q3" s="44"/>
      <c r="R3" s="45"/>
    </row>
    <row r="4" spans="1:38">
      <c r="A4" s="1"/>
      <c r="B4" s="118" t="s">
        <v>99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"/>
      <c r="P4" s="124" t="s">
        <v>103</v>
      </c>
      <c r="Q4" s="124"/>
      <c r="R4" s="124"/>
      <c r="S4" s="46"/>
      <c r="T4" s="46">
        <v>2.5000000000000001E-2</v>
      </c>
    </row>
    <row r="5" spans="1:38" ht="6.75" customHeight="1">
      <c r="A5" s="1"/>
      <c r="B5" s="8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38" ht="60.75" customHeight="1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5</v>
      </c>
      <c r="I6" s="14"/>
      <c r="J6" s="16" t="s">
        <v>6</v>
      </c>
      <c r="K6" s="12"/>
      <c r="L6" s="16" t="s">
        <v>7</v>
      </c>
      <c r="M6" s="14"/>
      <c r="N6" s="17" t="s">
        <v>8</v>
      </c>
      <c r="O6" s="12"/>
      <c r="P6" s="59" t="s">
        <v>4</v>
      </c>
      <c r="Q6" s="14"/>
      <c r="R6" s="59" t="s">
        <v>5</v>
      </c>
      <c r="S6" s="14"/>
      <c r="T6" s="59" t="s">
        <v>6</v>
      </c>
      <c r="U6" s="12"/>
      <c r="V6" s="59" t="s">
        <v>7</v>
      </c>
      <c r="W6" s="14"/>
      <c r="X6" s="60" t="s">
        <v>8</v>
      </c>
      <c r="Z6" s="96"/>
      <c r="AA6" s="97"/>
      <c r="AB6" s="98"/>
      <c r="AC6" s="99"/>
      <c r="AD6" s="100"/>
      <c r="AE6" s="101"/>
      <c r="AF6" s="100"/>
      <c r="AG6" s="101"/>
      <c r="AH6" s="100"/>
      <c r="AI6" s="102"/>
      <c r="AJ6" s="100"/>
      <c r="AK6" s="101"/>
      <c r="AL6" s="103"/>
    </row>
    <row r="7" spans="1:38" s="21" customFormat="1" ht="4.7" customHeight="1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38" ht="15.95" customHeight="1">
      <c r="A8" s="1"/>
      <c r="B8" s="22">
        <v>1100</v>
      </c>
      <c r="C8" s="9"/>
      <c r="D8" s="23" t="s">
        <v>9</v>
      </c>
      <c r="E8" s="1"/>
      <c r="F8" s="24">
        <f>J8/0.9</f>
        <v>390</v>
      </c>
      <c r="G8" s="25"/>
      <c r="H8" s="24">
        <f>-F8*10%</f>
        <v>-39</v>
      </c>
      <c r="I8" s="25"/>
      <c r="J8" s="24">
        <v>351</v>
      </c>
      <c r="K8" s="26"/>
      <c r="L8" s="24">
        <f t="shared" ref="L8:L35" si="0">F8*6</f>
        <v>2340</v>
      </c>
      <c r="M8" s="25"/>
      <c r="N8" s="24">
        <f t="shared" ref="N8:N35" si="1">J8*6</f>
        <v>2106</v>
      </c>
      <c r="O8" s="1"/>
      <c r="P8" s="55">
        <f t="shared" ref="P8:P35" si="2">T8/0.9</f>
        <v>400</v>
      </c>
      <c r="Q8" s="61"/>
      <c r="R8" s="55">
        <f t="shared" ref="R8:R35" si="3">P8*10%</f>
        <v>40</v>
      </c>
      <c r="S8" s="61"/>
      <c r="T8" s="55">
        <f t="shared" ref="T8:T35" si="4">IFERROR(ROUNDUP(J8+(J8*$T$4),0),0)</f>
        <v>360</v>
      </c>
      <c r="U8" s="61"/>
      <c r="V8" s="55">
        <f t="shared" ref="V8:V35" si="5">P8*6</f>
        <v>2400</v>
      </c>
      <c r="W8" s="61"/>
      <c r="X8" s="55">
        <f t="shared" ref="X8:X35" si="6">T8*6</f>
        <v>2160</v>
      </c>
      <c r="AA8" s="112"/>
      <c r="AB8" s="113"/>
      <c r="AF8" s="62"/>
      <c r="AH8" s="62"/>
      <c r="AI8" s="62"/>
    </row>
    <row r="9" spans="1:38" ht="15.95" customHeight="1">
      <c r="A9" s="1"/>
      <c r="B9" s="22">
        <v>1124</v>
      </c>
      <c r="C9" s="9"/>
      <c r="D9" s="23" t="s">
        <v>10</v>
      </c>
      <c r="E9" s="1"/>
      <c r="F9" s="24">
        <f t="shared" ref="F9:F35" si="7">J9/0.9</f>
        <v>337.77777777777777</v>
      </c>
      <c r="G9" s="25"/>
      <c r="H9" s="24">
        <f t="shared" ref="H9:H35" si="8">-F9*10%</f>
        <v>-33.777777777777779</v>
      </c>
      <c r="I9" s="25"/>
      <c r="J9" s="24">
        <v>304</v>
      </c>
      <c r="K9" s="26"/>
      <c r="L9" s="24">
        <f t="shared" si="0"/>
        <v>2026.6666666666665</v>
      </c>
      <c r="M9" s="25"/>
      <c r="N9" s="24">
        <f t="shared" si="1"/>
        <v>1824</v>
      </c>
      <c r="O9" s="1"/>
      <c r="P9" s="55">
        <f t="shared" si="2"/>
        <v>346.66666666666669</v>
      </c>
      <c r="Q9" s="61"/>
      <c r="R9" s="55">
        <f t="shared" si="3"/>
        <v>34.666666666666671</v>
      </c>
      <c r="S9" s="61"/>
      <c r="T9" s="55">
        <f t="shared" si="4"/>
        <v>312</v>
      </c>
      <c r="U9" s="61"/>
      <c r="V9" s="55">
        <f t="shared" si="5"/>
        <v>2080</v>
      </c>
      <c r="W9" s="61"/>
      <c r="X9" s="55">
        <f t="shared" si="6"/>
        <v>1872</v>
      </c>
      <c r="AA9" s="112"/>
      <c r="AB9" s="113"/>
      <c r="AF9" s="62"/>
      <c r="AH9" s="62"/>
      <c r="AI9" s="62"/>
    </row>
    <row r="10" spans="1:38" ht="15.95" customHeight="1">
      <c r="A10" s="1"/>
      <c r="B10" s="22">
        <v>1116</v>
      </c>
      <c r="C10" s="9"/>
      <c r="D10" s="23" t="s">
        <v>11</v>
      </c>
      <c r="E10" s="1"/>
      <c r="F10" s="24">
        <f t="shared" si="7"/>
        <v>390</v>
      </c>
      <c r="G10" s="25"/>
      <c r="H10" s="24">
        <f t="shared" si="8"/>
        <v>-39</v>
      </c>
      <c r="I10" s="25"/>
      <c r="J10" s="24">
        <v>351</v>
      </c>
      <c r="K10" s="26"/>
      <c r="L10" s="24">
        <f t="shared" si="0"/>
        <v>2340</v>
      </c>
      <c r="M10" s="25"/>
      <c r="N10" s="24">
        <f t="shared" si="1"/>
        <v>2106</v>
      </c>
      <c r="O10" s="1"/>
      <c r="P10" s="55">
        <f t="shared" si="2"/>
        <v>400</v>
      </c>
      <c r="Q10" s="61"/>
      <c r="R10" s="55">
        <f t="shared" si="3"/>
        <v>40</v>
      </c>
      <c r="S10" s="61"/>
      <c r="T10" s="55">
        <f t="shared" si="4"/>
        <v>360</v>
      </c>
      <c r="U10" s="61"/>
      <c r="V10" s="55">
        <f t="shared" si="5"/>
        <v>2400</v>
      </c>
      <c r="W10" s="61"/>
      <c r="X10" s="55">
        <f t="shared" si="6"/>
        <v>2160</v>
      </c>
      <c r="AA10" s="112"/>
      <c r="AB10" s="113"/>
      <c r="AF10" s="62"/>
      <c r="AH10" s="62"/>
      <c r="AI10" s="62"/>
    </row>
    <row r="11" spans="1:38" ht="15.95" customHeight="1">
      <c r="A11" s="1"/>
      <c r="B11" s="22">
        <v>1107</v>
      </c>
      <c r="C11" s="9"/>
      <c r="D11" s="65" t="s">
        <v>12</v>
      </c>
      <c r="E11" s="1"/>
      <c r="F11" s="24">
        <f t="shared" si="7"/>
        <v>352.22222222222223</v>
      </c>
      <c r="G11" s="25"/>
      <c r="H11" s="24">
        <f t="shared" si="8"/>
        <v>-35.222222222222221</v>
      </c>
      <c r="I11" s="25"/>
      <c r="J11" s="24">
        <v>317</v>
      </c>
      <c r="K11" s="26"/>
      <c r="L11" s="24">
        <f t="shared" si="0"/>
        <v>2113.3333333333335</v>
      </c>
      <c r="M11" s="25"/>
      <c r="N11" s="24">
        <f t="shared" si="1"/>
        <v>1902</v>
      </c>
      <c r="O11" s="1"/>
      <c r="P11" s="55">
        <f t="shared" si="2"/>
        <v>361.11111111111109</v>
      </c>
      <c r="Q11" s="61"/>
      <c r="R11" s="55">
        <f t="shared" si="3"/>
        <v>36.111111111111107</v>
      </c>
      <c r="S11" s="61"/>
      <c r="T11" s="55">
        <f t="shared" si="4"/>
        <v>325</v>
      </c>
      <c r="U11" s="61"/>
      <c r="V11" s="55">
        <f t="shared" si="5"/>
        <v>2166.6666666666665</v>
      </c>
      <c r="W11" s="61"/>
      <c r="X11" s="55">
        <f t="shared" si="6"/>
        <v>1950</v>
      </c>
      <c r="AA11" s="112"/>
      <c r="AB11" s="113"/>
      <c r="AF11" s="62"/>
      <c r="AH11" s="62"/>
      <c r="AI11" s="62"/>
    </row>
    <row r="12" spans="1:38" ht="15.95" customHeight="1">
      <c r="A12" s="1"/>
      <c r="B12" s="22">
        <v>1109</v>
      </c>
      <c r="C12" s="9"/>
      <c r="D12" s="65" t="s">
        <v>13</v>
      </c>
      <c r="E12" s="1"/>
      <c r="F12" s="24">
        <f t="shared" si="7"/>
        <v>352.22222222222223</v>
      </c>
      <c r="G12" s="25"/>
      <c r="H12" s="24">
        <f t="shared" si="8"/>
        <v>-35.222222222222221</v>
      </c>
      <c r="I12" s="25"/>
      <c r="J12" s="24">
        <v>317</v>
      </c>
      <c r="K12" s="26"/>
      <c r="L12" s="24">
        <f t="shared" si="0"/>
        <v>2113.3333333333335</v>
      </c>
      <c r="M12" s="25"/>
      <c r="N12" s="24">
        <f t="shared" si="1"/>
        <v>1902</v>
      </c>
      <c r="O12" s="1"/>
      <c r="P12" s="55">
        <f t="shared" si="2"/>
        <v>361.11111111111109</v>
      </c>
      <c r="Q12" s="61"/>
      <c r="R12" s="55">
        <f t="shared" si="3"/>
        <v>36.111111111111107</v>
      </c>
      <c r="S12" s="61"/>
      <c r="T12" s="55">
        <f t="shared" si="4"/>
        <v>325</v>
      </c>
      <c r="U12" s="61"/>
      <c r="V12" s="55">
        <f t="shared" si="5"/>
        <v>2166.6666666666665</v>
      </c>
      <c r="W12" s="61"/>
      <c r="X12" s="55">
        <f t="shared" si="6"/>
        <v>1950</v>
      </c>
      <c r="AA12" s="112"/>
      <c r="AB12" s="113"/>
      <c r="AF12" s="62"/>
      <c r="AH12" s="62"/>
      <c r="AI12" s="62"/>
    </row>
    <row r="13" spans="1:38" ht="15.95" customHeight="1">
      <c r="A13" s="1"/>
      <c r="B13" s="22">
        <v>1112</v>
      </c>
      <c r="C13" s="9"/>
      <c r="D13" s="65" t="s">
        <v>14</v>
      </c>
      <c r="E13" s="1"/>
      <c r="F13" s="24">
        <f t="shared" si="7"/>
        <v>337.77777777777777</v>
      </c>
      <c r="G13" s="25"/>
      <c r="H13" s="24">
        <f t="shared" si="8"/>
        <v>-33.777777777777779</v>
      </c>
      <c r="I13" s="25"/>
      <c r="J13" s="24">
        <v>304</v>
      </c>
      <c r="K13" s="26"/>
      <c r="L13" s="24">
        <f t="shared" si="0"/>
        <v>2026.6666666666665</v>
      </c>
      <c r="M13" s="25"/>
      <c r="N13" s="24">
        <f t="shared" si="1"/>
        <v>1824</v>
      </c>
      <c r="O13" s="1"/>
      <c r="P13" s="55">
        <f t="shared" si="2"/>
        <v>346.66666666666669</v>
      </c>
      <c r="Q13" s="61"/>
      <c r="R13" s="55">
        <f t="shared" si="3"/>
        <v>34.666666666666671</v>
      </c>
      <c r="S13" s="61"/>
      <c r="T13" s="55">
        <f t="shared" si="4"/>
        <v>312</v>
      </c>
      <c r="U13" s="61"/>
      <c r="V13" s="55">
        <f t="shared" si="5"/>
        <v>2080</v>
      </c>
      <c r="W13" s="61"/>
      <c r="X13" s="55">
        <f t="shared" si="6"/>
        <v>1872</v>
      </c>
      <c r="AA13" s="112"/>
      <c r="AB13" s="113"/>
      <c r="AF13" s="62"/>
      <c r="AH13" s="62"/>
      <c r="AI13" s="62"/>
    </row>
    <row r="14" spans="1:38" ht="15.95" customHeight="1">
      <c r="A14" s="1"/>
      <c r="B14" s="22">
        <v>1117</v>
      </c>
      <c r="C14" s="9"/>
      <c r="D14" s="65" t="s">
        <v>79</v>
      </c>
      <c r="E14" s="1"/>
      <c r="F14" s="24">
        <f t="shared" si="7"/>
        <v>337.77777777777777</v>
      </c>
      <c r="G14" s="25"/>
      <c r="H14" s="24">
        <f t="shared" si="8"/>
        <v>-33.777777777777779</v>
      </c>
      <c r="I14" s="25"/>
      <c r="J14" s="24">
        <v>304</v>
      </c>
      <c r="K14" s="26"/>
      <c r="L14" s="24">
        <f t="shared" si="0"/>
        <v>2026.6666666666665</v>
      </c>
      <c r="M14" s="25"/>
      <c r="N14" s="24">
        <f t="shared" si="1"/>
        <v>1824</v>
      </c>
      <c r="O14" s="1"/>
      <c r="P14" s="55">
        <f>T14/0.9</f>
        <v>346.66666666666669</v>
      </c>
      <c r="Q14" s="61"/>
      <c r="R14" s="55">
        <f>P14*10%</f>
        <v>34.666666666666671</v>
      </c>
      <c r="S14" s="61"/>
      <c r="T14" s="55">
        <f t="shared" si="4"/>
        <v>312</v>
      </c>
      <c r="U14" s="61"/>
      <c r="V14" s="55">
        <f>P14*6</f>
        <v>2080</v>
      </c>
      <c r="W14" s="61"/>
      <c r="X14" s="55">
        <f>T14*6</f>
        <v>1872</v>
      </c>
      <c r="AA14" s="112"/>
      <c r="AB14" s="113"/>
      <c r="AF14" s="62"/>
      <c r="AH14" s="62"/>
      <c r="AI14" s="62"/>
    </row>
    <row r="15" spans="1:38" ht="15.95" customHeight="1">
      <c r="A15" s="1"/>
      <c r="B15" s="22">
        <v>1120</v>
      </c>
      <c r="C15" s="9"/>
      <c r="D15" s="65" t="s">
        <v>81</v>
      </c>
      <c r="E15" s="1"/>
      <c r="F15" s="24">
        <f t="shared" si="7"/>
        <v>337.77777777777777</v>
      </c>
      <c r="G15" s="25"/>
      <c r="H15" s="24">
        <f t="shared" si="8"/>
        <v>-33.777777777777779</v>
      </c>
      <c r="I15" s="25"/>
      <c r="J15" s="24">
        <v>304</v>
      </c>
      <c r="K15" s="26"/>
      <c r="L15" s="24">
        <f t="shared" si="0"/>
        <v>2026.6666666666665</v>
      </c>
      <c r="M15" s="25"/>
      <c r="N15" s="24">
        <f t="shared" si="1"/>
        <v>1824</v>
      </c>
      <c r="O15" s="1"/>
      <c r="P15" s="55">
        <f>T15/0.9</f>
        <v>346.66666666666669</v>
      </c>
      <c r="Q15" s="61"/>
      <c r="R15" s="55">
        <f>P15*10%</f>
        <v>34.666666666666671</v>
      </c>
      <c r="S15" s="61"/>
      <c r="T15" s="55">
        <f t="shared" si="4"/>
        <v>312</v>
      </c>
      <c r="U15" s="61"/>
      <c r="V15" s="55">
        <f>P15*6</f>
        <v>2080</v>
      </c>
      <c r="W15" s="61"/>
      <c r="X15" s="55">
        <f>T15*6</f>
        <v>1872</v>
      </c>
      <c r="AA15" s="112"/>
      <c r="AB15" s="113"/>
      <c r="AF15" s="62"/>
      <c r="AH15" s="62"/>
      <c r="AI15" s="62"/>
    </row>
    <row r="16" spans="1:38" ht="15.95" customHeight="1">
      <c r="A16" s="1"/>
      <c r="B16" s="22">
        <v>1105</v>
      </c>
      <c r="C16" s="9"/>
      <c r="D16" s="65" t="s">
        <v>15</v>
      </c>
      <c r="E16" s="1"/>
      <c r="F16" s="24">
        <f t="shared" si="7"/>
        <v>337.77777777777777</v>
      </c>
      <c r="G16" s="25"/>
      <c r="H16" s="24">
        <f t="shared" si="8"/>
        <v>-33.777777777777779</v>
      </c>
      <c r="I16" s="25"/>
      <c r="J16" s="24">
        <v>304</v>
      </c>
      <c r="K16" s="26"/>
      <c r="L16" s="24">
        <f t="shared" si="0"/>
        <v>2026.6666666666665</v>
      </c>
      <c r="M16" s="25"/>
      <c r="N16" s="24">
        <f t="shared" si="1"/>
        <v>1824</v>
      </c>
      <c r="O16" s="1"/>
      <c r="P16" s="55">
        <f t="shared" si="2"/>
        <v>346.66666666666669</v>
      </c>
      <c r="Q16" s="61"/>
      <c r="R16" s="55">
        <f t="shared" si="3"/>
        <v>34.666666666666671</v>
      </c>
      <c r="S16" s="61"/>
      <c r="T16" s="55">
        <f t="shared" si="4"/>
        <v>312</v>
      </c>
      <c r="U16" s="61"/>
      <c r="V16" s="55">
        <f t="shared" si="5"/>
        <v>2080</v>
      </c>
      <c r="W16" s="61"/>
      <c r="X16" s="55">
        <f t="shared" si="6"/>
        <v>1872</v>
      </c>
      <c r="AA16" s="112"/>
      <c r="AB16" s="113"/>
      <c r="AF16" s="62"/>
      <c r="AH16" s="62"/>
      <c r="AI16" s="62"/>
    </row>
    <row r="17" spans="1:35" ht="15.95" customHeight="1">
      <c r="A17" s="1"/>
      <c r="B17" s="22">
        <v>1128</v>
      </c>
      <c r="C17" s="9"/>
      <c r="D17" s="65" t="s">
        <v>80</v>
      </c>
      <c r="E17" s="1"/>
      <c r="F17" s="24">
        <f t="shared" si="7"/>
        <v>337.77777777777777</v>
      </c>
      <c r="G17" s="25"/>
      <c r="H17" s="24">
        <f t="shared" si="8"/>
        <v>-33.777777777777779</v>
      </c>
      <c r="I17" s="25"/>
      <c r="J17" s="24">
        <v>304</v>
      </c>
      <c r="K17" s="26"/>
      <c r="L17" s="24">
        <f t="shared" si="0"/>
        <v>2026.6666666666665</v>
      </c>
      <c r="M17" s="25"/>
      <c r="N17" s="24">
        <f t="shared" si="1"/>
        <v>1824</v>
      </c>
      <c r="O17" s="1"/>
      <c r="P17" s="55">
        <f>T17/0.9</f>
        <v>346.66666666666669</v>
      </c>
      <c r="Q17" s="61"/>
      <c r="R17" s="55">
        <f>P17*10%</f>
        <v>34.666666666666671</v>
      </c>
      <c r="S17" s="61"/>
      <c r="T17" s="55">
        <f t="shared" si="4"/>
        <v>312</v>
      </c>
      <c r="U17" s="61"/>
      <c r="V17" s="55">
        <f>P17*6</f>
        <v>2080</v>
      </c>
      <c r="W17" s="61"/>
      <c r="X17" s="55">
        <f>T17*6</f>
        <v>1872</v>
      </c>
      <c r="AA17" s="112"/>
      <c r="AB17" s="113"/>
      <c r="AF17" s="62"/>
      <c r="AH17" s="62"/>
      <c r="AI17" s="62"/>
    </row>
    <row r="18" spans="1:35" ht="15.95" customHeight="1">
      <c r="A18" s="9"/>
      <c r="B18" s="95">
        <v>1125</v>
      </c>
      <c r="C18" s="9"/>
      <c r="D18" s="66" t="s">
        <v>17</v>
      </c>
      <c r="E18" s="28"/>
      <c r="F18" s="24">
        <f t="shared" si="7"/>
        <v>337.77777777777777</v>
      </c>
      <c r="G18" s="9"/>
      <c r="H18" s="24">
        <f t="shared" si="8"/>
        <v>-33.777777777777779</v>
      </c>
      <c r="I18" s="9"/>
      <c r="J18" s="24">
        <v>304</v>
      </c>
      <c r="K18" s="28"/>
      <c r="L18" s="24">
        <f t="shared" si="0"/>
        <v>2026.6666666666665</v>
      </c>
      <c r="M18" s="29"/>
      <c r="N18" s="24">
        <f t="shared" si="1"/>
        <v>1824</v>
      </c>
      <c r="O18" s="9"/>
      <c r="P18" s="55">
        <f t="shared" si="2"/>
        <v>346.66666666666669</v>
      </c>
      <c r="Q18" s="61"/>
      <c r="R18" s="55">
        <f t="shared" si="3"/>
        <v>34.666666666666671</v>
      </c>
      <c r="S18" s="61"/>
      <c r="T18" s="55">
        <f t="shared" si="4"/>
        <v>312</v>
      </c>
      <c r="U18" s="61"/>
      <c r="V18" s="55">
        <f t="shared" si="5"/>
        <v>2080</v>
      </c>
      <c r="W18" s="61"/>
      <c r="X18" s="55">
        <f t="shared" si="6"/>
        <v>1872</v>
      </c>
      <c r="AA18" s="112"/>
      <c r="AB18" s="113"/>
      <c r="AF18" s="62"/>
      <c r="AH18" s="62"/>
      <c r="AI18" s="62"/>
    </row>
    <row r="19" spans="1:35" ht="15.95" customHeight="1">
      <c r="A19" s="1"/>
      <c r="B19" s="22">
        <v>1110</v>
      </c>
      <c r="C19" s="9"/>
      <c r="D19" s="65" t="s">
        <v>18</v>
      </c>
      <c r="E19" s="1"/>
      <c r="F19" s="24">
        <f t="shared" si="7"/>
        <v>337.77777777777777</v>
      </c>
      <c r="G19" s="25"/>
      <c r="H19" s="24">
        <f t="shared" si="8"/>
        <v>-33.777777777777779</v>
      </c>
      <c r="I19" s="25"/>
      <c r="J19" s="24">
        <v>304</v>
      </c>
      <c r="K19" s="26"/>
      <c r="L19" s="24">
        <f t="shared" si="0"/>
        <v>2026.6666666666665</v>
      </c>
      <c r="M19" s="25"/>
      <c r="N19" s="24">
        <f t="shared" si="1"/>
        <v>1824</v>
      </c>
      <c r="O19" s="1"/>
      <c r="P19" s="55">
        <f t="shared" si="2"/>
        <v>346.66666666666669</v>
      </c>
      <c r="Q19" s="61"/>
      <c r="R19" s="55">
        <f t="shared" si="3"/>
        <v>34.666666666666671</v>
      </c>
      <c r="S19" s="61"/>
      <c r="T19" s="55">
        <f t="shared" si="4"/>
        <v>312</v>
      </c>
      <c r="U19" s="61"/>
      <c r="V19" s="55">
        <f t="shared" si="5"/>
        <v>2080</v>
      </c>
      <c r="W19" s="61"/>
      <c r="X19" s="55">
        <f t="shared" si="6"/>
        <v>1872</v>
      </c>
      <c r="AA19" s="112"/>
      <c r="AB19" s="113"/>
      <c r="AF19" s="62"/>
      <c r="AH19" s="62"/>
      <c r="AI19" s="62"/>
    </row>
    <row r="20" spans="1:35" ht="15.95" customHeight="1">
      <c r="A20" s="1"/>
      <c r="B20" s="22">
        <v>1114</v>
      </c>
      <c r="C20" s="9"/>
      <c r="D20" s="65" t="s">
        <v>19</v>
      </c>
      <c r="E20" s="1"/>
      <c r="F20" s="24">
        <f t="shared" si="7"/>
        <v>337.77777777777777</v>
      </c>
      <c r="G20" s="25"/>
      <c r="H20" s="24">
        <f t="shared" si="8"/>
        <v>-33.777777777777779</v>
      </c>
      <c r="I20" s="25"/>
      <c r="J20" s="24">
        <v>304</v>
      </c>
      <c r="K20" s="26"/>
      <c r="L20" s="24">
        <f t="shared" si="0"/>
        <v>2026.6666666666665</v>
      </c>
      <c r="M20" s="25"/>
      <c r="N20" s="24">
        <f t="shared" si="1"/>
        <v>1824</v>
      </c>
      <c r="O20" s="1"/>
      <c r="P20" s="55">
        <f t="shared" si="2"/>
        <v>346.66666666666669</v>
      </c>
      <c r="Q20" s="61"/>
      <c r="R20" s="55">
        <f t="shared" si="3"/>
        <v>34.666666666666671</v>
      </c>
      <c r="S20" s="61"/>
      <c r="T20" s="55">
        <f t="shared" si="4"/>
        <v>312</v>
      </c>
      <c r="U20" s="61"/>
      <c r="V20" s="55">
        <f t="shared" si="5"/>
        <v>2080</v>
      </c>
      <c r="W20" s="61"/>
      <c r="X20" s="55">
        <f t="shared" si="6"/>
        <v>1872</v>
      </c>
      <c r="AA20" s="112"/>
      <c r="AB20" s="113"/>
      <c r="AF20" s="62"/>
      <c r="AH20" s="62"/>
      <c r="AI20" s="62"/>
    </row>
    <row r="21" spans="1:35" ht="15.95" customHeight="1">
      <c r="A21" s="1"/>
      <c r="B21" s="22">
        <v>1115</v>
      </c>
      <c r="C21" s="9"/>
      <c r="D21" s="65" t="s">
        <v>20</v>
      </c>
      <c r="E21" s="1"/>
      <c r="F21" s="24">
        <f t="shared" si="7"/>
        <v>337.77777777777777</v>
      </c>
      <c r="G21" s="25"/>
      <c r="H21" s="24">
        <f t="shared" si="8"/>
        <v>-33.777777777777779</v>
      </c>
      <c r="I21" s="25"/>
      <c r="J21" s="24">
        <v>304</v>
      </c>
      <c r="K21" s="26"/>
      <c r="L21" s="24">
        <f t="shared" si="0"/>
        <v>2026.6666666666665</v>
      </c>
      <c r="M21" s="25"/>
      <c r="N21" s="24">
        <f t="shared" si="1"/>
        <v>1824</v>
      </c>
      <c r="O21" s="1"/>
      <c r="P21" s="55">
        <f t="shared" si="2"/>
        <v>346.66666666666669</v>
      </c>
      <c r="Q21" s="61"/>
      <c r="R21" s="55">
        <f t="shared" si="3"/>
        <v>34.666666666666671</v>
      </c>
      <c r="S21" s="61"/>
      <c r="T21" s="55">
        <f t="shared" si="4"/>
        <v>312</v>
      </c>
      <c r="U21" s="61"/>
      <c r="V21" s="55">
        <f t="shared" si="5"/>
        <v>2080</v>
      </c>
      <c r="W21" s="61"/>
      <c r="X21" s="55">
        <f t="shared" si="6"/>
        <v>1872</v>
      </c>
      <c r="AA21" s="112"/>
      <c r="AB21" s="113"/>
      <c r="AF21" s="62"/>
      <c r="AH21" s="62"/>
      <c r="AI21" s="62"/>
    </row>
    <row r="22" spans="1:35" ht="15.95" customHeight="1">
      <c r="A22" s="1"/>
      <c r="B22" s="22">
        <v>1126</v>
      </c>
      <c r="C22" s="9"/>
      <c r="D22" s="65" t="s">
        <v>82</v>
      </c>
      <c r="E22" s="1"/>
      <c r="F22" s="24">
        <f t="shared" si="7"/>
        <v>337.77777777777777</v>
      </c>
      <c r="G22" s="25"/>
      <c r="H22" s="24">
        <f t="shared" si="8"/>
        <v>-33.777777777777779</v>
      </c>
      <c r="I22" s="25"/>
      <c r="J22" s="24">
        <v>304</v>
      </c>
      <c r="K22" s="26"/>
      <c r="L22" s="24">
        <f t="shared" si="0"/>
        <v>2026.6666666666665</v>
      </c>
      <c r="M22" s="25"/>
      <c r="N22" s="24">
        <f t="shared" si="1"/>
        <v>1824</v>
      </c>
      <c r="O22" s="1"/>
      <c r="P22" s="55">
        <f>T22/0.9</f>
        <v>346.66666666666669</v>
      </c>
      <c r="Q22" s="61"/>
      <c r="R22" s="55">
        <f>P22*10%</f>
        <v>34.666666666666671</v>
      </c>
      <c r="S22" s="61"/>
      <c r="T22" s="55">
        <f t="shared" si="4"/>
        <v>312</v>
      </c>
      <c r="U22" s="61"/>
      <c r="V22" s="55">
        <f t="shared" si="5"/>
        <v>2080</v>
      </c>
      <c r="W22" s="61"/>
      <c r="X22" s="55">
        <f t="shared" si="6"/>
        <v>1872</v>
      </c>
      <c r="AA22" s="112"/>
      <c r="AB22" s="113"/>
      <c r="AF22" s="62"/>
      <c r="AH22" s="62"/>
      <c r="AI22" s="62"/>
    </row>
    <row r="23" spans="1:35" ht="15.95" customHeight="1">
      <c r="A23" s="1"/>
      <c r="B23" s="22">
        <v>1122</v>
      </c>
      <c r="C23" s="9"/>
      <c r="D23" s="65" t="s">
        <v>21</v>
      </c>
      <c r="E23" s="1"/>
      <c r="F23" s="24">
        <f t="shared" si="7"/>
        <v>352.22222222222223</v>
      </c>
      <c r="G23" s="25"/>
      <c r="H23" s="24">
        <f t="shared" si="8"/>
        <v>-35.222222222222221</v>
      </c>
      <c r="I23" s="25"/>
      <c r="J23" s="24">
        <v>317</v>
      </c>
      <c r="K23" s="26"/>
      <c r="L23" s="24">
        <f t="shared" si="0"/>
        <v>2113.3333333333335</v>
      </c>
      <c r="M23" s="25"/>
      <c r="N23" s="24">
        <f t="shared" si="1"/>
        <v>1902</v>
      </c>
      <c r="O23" s="1"/>
      <c r="P23" s="55">
        <f t="shared" si="2"/>
        <v>361.11111111111109</v>
      </c>
      <c r="Q23" s="61"/>
      <c r="R23" s="55">
        <f t="shared" si="3"/>
        <v>36.111111111111107</v>
      </c>
      <c r="S23" s="61"/>
      <c r="T23" s="55">
        <f t="shared" si="4"/>
        <v>325</v>
      </c>
      <c r="U23" s="61"/>
      <c r="V23" s="55">
        <f t="shared" si="5"/>
        <v>2166.6666666666665</v>
      </c>
      <c r="W23" s="61"/>
      <c r="X23" s="55">
        <f t="shared" si="6"/>
        <v>1950</v>
      </c>
      <c r="AA23" s="112"/>
      <c r="AB23" s="113"/>
      <c r="AF23" s="62"/>
      <c r="AH23" s="62"/>
      <c r="AI23" s="62"/>
    </row>
    <row r="24" spans="1:35" ht="15.95" customHeight="1">
      <c r="A24" s="1"/>
      <c r="B24" s="22">
        <v>1121</v>
      </c>
      <c r="C24" s="9"/>
      <c r="D24" s="65" t="s">
        <v>22</v>
      </c>
      <c r="E24" s="1"/>
      <c r="F24" s="24">
        <f t="shared" si="7"/>
        <v>352.22222222222223</v>
      </c>
      <c r="G24" s="25"/>
      <c r="H24" s="24">
        <f t="shared" si="8"/>
        <v>-35.222222222222221</v>
      </c>
      <c r="I24" s="25"/>
      <c r="J24" s="24">
        <v>317</v>
      </c>
      <c r="K24" s="26"/>
      <c r="L24" s="24">
        <f t="shared" si="0"/>
        <v>2113.3333333333335</v>
      </c>
      <c r="M24" s="25"/>
      <c r="N24" s="24">
        <f t="shared" si="1"/>
        <v>1902</v>
      </c>
      <c r="O24" s="1"/>
      <c r="P24" s="55">
        <f t="shared" si="2"/>
        <v>361.11111111111109</v>
      </c>
      <c r="Q24" s="61"/>
      <c r="R24" s="55">
        <f t="shared" si="3"/>
        <v>36.111111111111107</v>
      </c>
      <c r="S24" s="61"/>
      <c r="T24" s="55">
        <f t="shared" si="4"/>
        <v>325</v>
      </c>
      <c r="U24" s="61"/>
      <c r="V24" s="55">
        <f t="shared" si="5"/>
        <v>2166.6666666666665</v>
      </c>
      <c r="W24" s="61"/>
      <c r="X24" s="55">
        <f t="shared" si="6"/>
        <v>1950</v>
      </c>
      <c r="AA24" s="112"/>
      <c r="AB24" s="113"/>
      <c r="AF24" s="62"/>
      <c r="AH24" s="62"/>
      <c r="AI24" s="62"/>
    </row>
    <row r="25" spans="1:35" ht="15.95" customHeight="1">
      <c r="A25" s="1"/>
      <c r="B25" s="22">
        <v>1101</v>
      </c>
      <c r="C25" s="9"/>
      <c r="D25" s="65" t="s">
        <v>23</v>
      </c>
      <c r="E25" s="1"/>
      <c r="F25" s="24">
        <f t="shared" si="7"/>
        <v>352.22222222222223</v>
      </c>
      <c r="G25" s="25"/>
      <c r="H25" s="24">
        <f t="shared" si="8"/>
        <v>-35.222222222222221</v>
      </c>
      <c r="I25" s="25"/>
      <c r="J25" s="24">
        <v>317</v>
      </c>
      <c r="K25" s="26"/>
      <c r="L25" s="24">
        <f t="shared" si="0"/>
        <v>2113.3333333333335</v>
      </c>
      <c r="M25" s="25"/>
      <c r="N25" s="24">
        <f t="shared" si="1"/>
        <v>1902</v>
      </c>
      <c r="O25" s="1"/>
      <c r="P25" s="55">
        <f t="shared" si="2"/>
        <v>361.11111111111109</v>
      </c>
      <c r="Q25" s="61"/>
      <c r="R25" s="55">
        <f t="shared" si="3"/>
        <v>36.111111111111107</v>
      </c>
      <c r="S25" s="61"/>
      <c r="T25" s="55">
        <f t="shared" si="4"/>
        <v>325</v>
      </c>
      <c r="U25" s="61"/>
      <c r="V25" s="55">
        <f t="shared" si="5"/>
        <v>2166.6666666666665</v>
      </c>
      <c r="W25" s="61"/>
      <c r="X25" s="55">
        <f t="shared" si="6"/>
        <v>1950</v>
      </c>
      <c r="AA25" s="112"/>
      <c r="AB25" s="113"/>
      <c r="AF25" s="62"/>
      <c r="AH25" s="62"/>
      <c r="AI25" s="62"/>
    </row>
    <row r="26" spans="1:35" ht="15.95" customHeight="1">
      <c r="A26" s="1"/>
      <c r="B26" s="22">
        <v>1106</v>
      </c>
      <c r="C26" s="9"/>
      <c r="D26" s="65" t="s">
        <v>24</v>
      </c>
      <c r="E26" s="1"/>
      <c r="F26" s="24">
        <f t="shared" si="7"/>
        <v>337.77777777777777</v>
      </c>
      <c r="G26" s="25"/>
      <c r="H26" s="24">
        <f t="shared" si="8"/>
        <v>-33.777777777777779</v>
      </c>
      <c r="I26" s="25"/>
      <c r="J26" s="24">
        <v>304</v>
      </c>
      <c r="K26" s="26"/>
      <c r="L26" s="24">
        <f t="shared" si="0"/>
        <v>2026.6666666666665</v>
      </c>
      <c r="M26" s="25"/>
      <c r="N26" s="24">
        <f t="shared" si="1"/>
        <v>1824</v>
      </c>
      <c r="O26" s="1"/>
      <c r="P26" s="55">
        <f t="shared" si="2"/>
        <v>346.66666666666669</v>
      </c>
      <c r="Q26" s="61"/>
      <c r="R26" s="55">
        <f t="shared" si="3"/>
        <v>34.666666666666671</v>
      </c>
      <c r="S26" s="61"/>
      <c r="T26" s="55">
        <f t="shared" si="4"/>
        <v>312</v>
      </c>
      <c r="U26" s="61"/>
      <c r="V26" s="55">
        <f t="shared" si="5"/>
        <v>2080</v>
      </c>
      <c r="W26" s="61"/>
      <c r="X26" s="55">
        <f t="shared" si="6"/>
        <v>1872</v>
      </c>
      <c r="AA26" s="112"/>
      <c r="AB26" s="113"/>
      <c r="AF26" s="62"/>
      <c r="AH26" s="62"/>
      <c r="AI26" s="62"/>
    </row>
    <row r="27" spans="1:35" ht="15.95" customHeight="1">
      <c r="A27" s="1"/>
      <c r="B27" s="22">
        <v>1104</v>
      </c>
      <c r="C27" s="9"/>
      <c r="D27" s="65" t="s">
        <v>25</v>
      </c>
      <c r="E27" s="1"/>
      <c r="F27" s="24">
        <f t="shared" si="7"/>
        <v>337.77777777777777</v>
      </c>
      <c r="G27" s="25"/>
      <c r="H27" s="24">
        <f t="shared" si="8"/>
        <v>-33.777777777777779</v>
      </c>
      <c r="I27" s="25"/>
      <c r="J27" s="24">
        <v>304</v>
      </c>
      <c r="K27" s="26"/>
      <c r="L27" s="24">
        <f t="shared" si="0"/>
        <v>2026.6666666666665</v>
      </c>
      <c r="M27" s="25"/>
      <c r="N27" s="24">
        <f t="shared" si="1"/>
        <v>1824</v>
      </c>
      <c r="O27" s="1"/>
      <c r="P27" s="55">
        <f t="shared" si="2"/>
        <v>346.66666666666669</v>
      </c>
      <c r="Q27" s="61"/>
      <c r="R27" s="55">
        <f t="shared" si="3"/>
        <v>34.666666666666671</v>
      </c>
      <c r="S27" s="61"/>
      <c r="T27" s="55">
        <f t="shared" si="4"/>
        <v>312</v>
      </c>
      <c r="U27" s="61"/>
      <c r="V27" s="55">
        <f t="shared" si="5"/>
        <v>2080</v>
      </c>
      <c r="W27" s="61"/>
      <c r="X27" s="55">
        <f t="shared" si="6"/>
        <v>1872</v>
      </c>
      <c r="AA27" s="112"/>
      <c r="AB27" s="113"/>
      <c r="AF27" s="62"/>
      <c r="AH27" s="62"/>
      <c r="AI27" s="62"/>
    </row>
    <row r="28" spans="1:35" ht="15.95" customHeight="1">
      <c r="A28" s="1"/>
      <c r="B28" s="22">
        <v>1104</v>
      </c>
      <c r="C28" s="9"/>
      <c r="D28" s="65" t="s">
        <v>88</v>
      </c>
      <c r="E28" s="1"/>
      <c r="F28" s="24">
        <f t="shared" si="7"/>
        <v>304.44444444444446</v>
      </c>
      <c r="G28" s="25"/>
      <c r="H28" s="24">
        <f t="shared" si="8"/>
        <v>-30.444444444444446</v>
      </c>
      <c r="I28" s="25"/>
      <c r="J28" s="24">
        <v>274</v>
      </c>
      <c r="K28" s="26"/>
      <c r="L28" s="24">
        <f t="shared" si="0"/>
        <v>1826.6666666666667</v>
      </c>
      <c r="M28" s="25"/>
      <c r="N28" s="24">
        <f t="shared" si="1"/>
        <v>1644</v>
      </c>
      <c r="O28" s="1"/>
      <c r="P28" s="55">
        <f t="shared" si="2"/>
        <v>312.22222222222223</v>
      </c>
      <c r="Q28" s="61"/>
      <c r="R28" s="55">
        <f t="shared" ref="R28" si="9">P28*10%</f>
        <v>31.222222222222225</v>
      </c>
      <c r="S28" s="61"/>
      <c r="T28" s="55">
        <f t="shared" si="4"/>
        <v>281</v>
      </c>
      <c r="U28" s="61"/>
      <c r="V28" s="55">
        <f t="shared" ref="V28" si="10">P28*6</f>
        <v>1873.3333333333335</v>
      </c>
      <c r="W28" s="61"/>
      <c r="X28" s="55">
        <f t="shared" ref="X28" si="11">T28*6</f>
        <v>1686</v>
      </c>
      <c r="AA28" s="112"/>
      <c r="AB28" s="113"/>
      <c r="AF28" s="62"/>
      <c r="AH28" s="62"/>
      <c r="AI28" s="62"/>
    </row>
    <row r="29" spans="1:35" ht="15.95" customHeight="1">
      <c r="A29" s="1"/>
      <c r="B29" s="22">
        <v>1111</v>
      </c>
      <c r="C29" s="9"/>
      <c r="D29" s="65" t="s">
        <v>78</v>
      </c>
      <c r="E29" s="1"/>
      <c r="F29" s="24">
        <f t="shared" si="7"/>
        <v>352.22222222222223</v>
      </c>
      <c r="G29" s="25"/>
      <c r="H29" s="24">
        <f t="shared" si="8"/>
        <v>-35.222222222222221</v>
      </c>
      <c r="I29" s="25"/>
      <c r="J29" s="24">
        <v>317</v>
      </c>
      <c r="K29" s="26"/>
      <c r="L29" s="24">
        <f t="shared" si="0"/>
        <v>2113.3333333333335</v>
      </c>
      <c r="M29" s="25"/>
      <c r="N29" s="24">
        <f t="shared" si="1"/>
        <v>1902</v>
      </c>
      <c r="O29" s="1"/>
      <c r="P29" s="55">
        <f>T29/0.9</f>
        <v>361.11111111111109</v>
      </c>
      <c r="Q29" s="61"/>
      <c r="R29" s="55">
        <f>P29*10%</f>
        <v>36.111111111111107</v>
      </c>
      <c r="S29" s="61"/>
      <c r="T29" s="55">
        <f t="shared" si="4"/>
        <v>325</v>
      </c>
      <c r="U29" s="61"/>
      <c r="V29" s="55">
        <f>P29*6</f>
        <v>2166.6666666666665</v>
      </c>
      <c r="W29" s="61"/>
      <c r="X29" s="55">
        <f>T29*6</f>
        <v>1950</v>
      </c>
      <c r="AA29" s="112"/>
      <c r="AB29" s="113"/>
      <c r="AF29" s="62"/>
      <c r="AH29" s="62"/>
      <c r="AI29" s="62"/>
    </row>
    <row r="30" spans="1:35" ht="26.25">
      <c r="A30" s="1"/>
      <c r="B30" s="22">
        <v>1102</v>
      </c>
      <c r="C30" s="9"/>
      <c r="D30" s="65" t="s">
        <v>26</v>
      </c>
      <c r="E30" s="1"/>
      <c r="F30" s="24">
        <f t="shared" si="7"/>
        <v>352.22222222222223</v>
      </c>
      <c r="G30" s="25"/>
      <c r="H30" s="24">
        <f t="shared" si="8"/>
        <v>-35.222222222222221</v>
      </c>
      <c r="I30" s="25"/>
      <c r="J30" s="24">
        <v>317</v>
      </c>
      <c r="K30" s="26"/>
      <c r="L30" s="24">
        <f t="shared" si="0"/>
        <v>2113.3333333333335</v>
      </c>
      <c r="M30" s="25"/>
      <c r="N30" s="24">
        <f t="shared" si="1"/>
        <v>1902</v>
      </c>
      <c r="O30" s="1"/>
      <c r="P30" s="55">
        <f t="shared" si="2"/>
        <v>361.11111111111109</v>
      </c>
      <c r="Q30" s="61"/>
      <c r="R30" s="55">
        <f t="shared" si="3"/>
        <v>36.111111111111107</v>
      </c>
      <c r="S30" s="61"/>
      <c r="T30" s="55">
        <f t="shared" si="4"/>
        <v>325</v>
      </c>
      <c r="U30" s="61"/>
      <c r="V30" s="55">
        <f t="shared" si="5"/>
        <v>2166.6666666666665</v>
      </c>
      <c r="W30" s="61"/>
      <c r="X30" s="55">
        <f t="shared" si="6"/>
        <v>1950</v>
      </c>
      <c r="AA30" s="112"/>
      <c r="AB30" s="113"/>
      <c r="AF30" s="62"/>
      <c r="AH30" s="62"/>
      <c r="AI30" s="62"/>
    </row>
    <row r="31" spans="1:35" ht="27.75">
      <c r="A31" s="1"/>
      <c r="B31" s="22">
        <v>1108</v>
      </c>
      <c r="C31" s="9"/>
      <c r="D31" s="67" t="s">
        <v>27</v>
      </c>
      <c r="E31" s="1"/>
      <c r="F31" s="24">
        <f t="shared" si="7"/>
        <v>337.77777777777777</v>
      </c>
      <c r="G31" s="25"/>
      <c r="H31" s="24">
        <f t="shared" si="8"/>
        <v>-33.777777777777779</v>
      </c>
      <c r="I31" s="25"/>
      <c r="J31" s="24">
        <v>304</v>
      </c>
      <c r="K31" s="26"/>
      <c r="L31" s="24">
        <f t="shared" si="0"/>
        <v>2026.6666666666665</v>
      </c>
      <c r="M31" s="25"/>
      <c r="N31" s="24">
        <f t="shared" si="1"/>
        <v>1824</v>
      </c>
      <c r="O31" s="1"/>
      <c r="P31" s="55">
        <f t="shared" si="2"/>
        <v>346.66666666666669</v>
      </c>
      <c r="Q31" s="61"/>
      <c r="R31" s="55">
        <f t="shared" si="3"/>
        <v>34.666666666666671</v>
      </c>
      <c r="S31" s="61"/>
      <c r="T31" s="55">
        <f t="shared" si="4"/>
        <v>312</v>
      </c>
      <c r="U31" s="61"/>
      <c r="V31" s="55">
        <f t="shared" si="5"/>
        <v>2080</v>
      </c>
      <c r="W31" s="61"/>
      <c r="X31" s="55">
        <f t="shared" si="6"/>
        <v>1872</v>
      </c>
      <c r="AA31" s="112"/>
      <c r="AB31" s="113"/>
      <c r="AF31" s="62"/>
      <c r="AH31" s="62"/>
      <c r="AI31" s="62"/>
    </row>
    <row r="32" spans="1:35" ht="15.95" customHeight="1">
      <c r="A32" s="1"/>
      <c r="B32" s="22">
        <v>1127</v>
      </c>
      <c r="C32" s="9"/>
      <c r="D32" s="65" t="s">
        <v>83</v>
      </c>
      <c r="E32" s="1"/>
      <c r="F32" s="24">
        <f t="shared" si="7"/>
        <v>337.77777777777777</v>
      </c>
      <c r="G32" s="25"/>
      <c r="H32" s="24">
        <f t="shared" si="8"/>
        <v>-33.777777777777779</v>
      </c>
      <c r="I32" s="25"/>
      <c r="J32" s="24">
        <v>304</v>
      </c>
      <c r="K32" s="26"/>
      <c r="L32" s="24">
        <f t="shared" si="0"/>
        <v>2026.6666666666665</v>
      </c>
      <c r="M32" s="25"/>
      <c r="N32" s="24">
        <f t="shared" si="1"/>
        <v>1824</v>
      </c>
      <c r="O32" s="1"/>
      <c r="P32" s="55">
        <f>T32/0.9</f>
        <v>346.66666666666669</v>
      </c>
      <c r="Q32" s="61"/>
      <c r="R32" s="55">
        <f>P32*10%</f>
        <v>34.666666666666671</v>
      </c>
      <c r="S32" s="61"/>
      <c r="T32" s="55">
        <f t="shared" si="4"/>
        <v>312</v>
      </c>
      <c r="U32" s="61"/>
      <c r="V32" s="55">
        <f>P32*6</f>
        <v>2080</v>
      </c>
      <c r="W32" s="61"/>
      <c r="X32" s="55">
        <f t="shared" si="6"/>
        <v>1872</v>
      </c>
      <c r="AA32" s="112"/>
      <c r="AB32" s="113"/>
      <c r="AF32" s="62"/>
      <c r="AH32" s="62"/>
      <c r="AI32" s="62"/>
    </row>
    <row r="33" spans="1:35" ht="15.95" customHeight="1">
      <c r="A33" s="1"/>
      <c r="B33" s="22">
        <v>1123</v>
      </c>
      <c r="C33" s="9"/>
      <c r="D33" s="65" t="s">
        <v>28</v>
      </c>
      <c r="E33" s="1"/>
      <c r="F33" s="24">
        <f t="shared" si="7"/>
        <v>390</v>
      </c>
      <c r="G33" s="25"/>
      <c r="H33" s="24">
        <f t="shared" si="8"/>
        <v>-39</v>
      </c>
      <c r="I33" s="25"/>
      <c r="J33" s="24">
        <v>351</v>
      </c>
      <c r="K33" s="26"/>
      <c r="L33" s="24">
        <f t="shared" si="0"/>
        <v>2340</v>
      </c>
      <c r="M33" s="25"/>
      <c r="N33" s="24">
        <f t="shared" si="1"/>
        <v>2106</v>
      </c>
      <c r="O33" s="1"/>
      <c r="P33" s="55">
        <f t="shared" si="2"/>
        <v>400</v>
      </c>
      <c r="Q33" s="61"/>
      <c r="R33" s="55">
        <f t="shared" si="3"/>
        <v>40</v>
      </c>
      <c r="S33" s="61"/>
      <c r="T33" s="55">
        <f t="shared" si="4"/>
        <v>360</v>
      </c>
      <c r="U33" s="61"/>
      <c r="V33" s="55">
        <f t="shared" si="5"/>
        <v>2400</v>
      </c>
      <c r="W33" s="61"/>
      <c r="X33" s="55">
        <f t="shared" si="6"/>
        <v>2160</v>
      </c>
      <c r="AA33" s="112"/>
      <c r="AB33" s="113"/>
      <c r="AF33" s="62"/>
      <c r="AH33" s="62"/>
      <c r="AI33" s="62"/>
    </row>
    <row r="34" spans="1:35" ht="15.95" customHeight="1">
      <c r="A34" s="1"/>
      <c r="B34" s="22">
        <v>1103</v>
      </c>
      <c r="C34" s="9"/>
      <c r="D34" s="65" t="s">
        <v>29</v>
      </c>
      <c r="E34" s="1"/>
      <c r="F34" s="24">
        <f t="shared" si="7"/>
        <v>390</v>
      </c>
      <c r="G34" s="25"/>
      <c r="H34" s="24">
        <f t="shared" si="8"/>
        <v>-39</v>
      </c>
      <c r="I34" s="25"/>
      <c r="J34" s="24">
        <v>351</v>
      </c>
      <c r="K34" s="26"/>
      <c r="L34" s="24">
        <f t="shared" si="0"/>
        <v>2340</v>
      </c>
      <c r="M34" s="25"/>
      <c r="N34" s="24">
        <f t="shared" si="1"/>
        <v>2106</v>
      </c>
      <c r="O34" s="1"/>
      <c r="P34" s="55">
        <f t="shared" si="2"/>
        <v>400</v>
      </c>
      <c r="Q34" s="61"/>
      <c r="R34" s="55">
        <f t="shared" si="3"/>
        <v>40</v>
      </c>
      <c r="S34" s="61"/>
      <c r="T34" s="55">
        <f t="shared" si="4"/>
        <v>360</v>
      </c>
      <c r="U34" s="61"/>
      <c r="V34" s="55">
        <f t="shared" si="5"/>
        <v>2400</v>
      </c>
      <c r="W34" s="61"/>
      <c r="X34" s="55">
        <f t="shared" si="6"/>
        <v>2160</v>
      </c>
      <c r="AA34" s="112"/>
      <c r="AB34" s="113"/>
      <c r="AF34" s="62"/>
      <c r="AH34" s="62"/>
      <c r="AI34" s="62"/>
    </row>
    <row r="35" spans="1:35" ht="15.95" customHeight="1">
      <c r="A35" s="1"/>
      <c r="B35" s="22">
        <v>1163</v>
      </c>
      <c r="C35" s="9"/>
      <c r="D35" s="65" t="s">
        <v>30</v>
      </c>
      <c r="E35" s="1"/>
      <c r="F35" s="24">
        <f t="shared" si="7"/>
        <v>316.66666666666669</v>
      </c>
      <c r="G35" s="25"/>
      <c r="H35" s="24">
        <f t="shared" si="8"/>
        <v>-31.666666666666671</v>
      </c>
      <c r="I35" s="25"/>
      <c r="J35" s="24">
        <v>285</v>
      </c>
      <c r="K35" s="26"/>
      <c r="L35" s="24">
        <f t="shared" si="0"/>
        <v>1900</v>
      </c>
      <c r="M35" s="25"/>
      <c r="N35" s="24">
        <f t="shared" si="1"/>
        <v>1710</v>
      </c>
      <c r="O35" s="1"/>
      <c r="P35" s="55">
        <f t="shared" si="2"/>
        <v>325.55555555555554</v>
      </c>
      <c r="Q35" s="61"/>
      <c r="R35" s="55">
        <f t="shared" si="3"/>
        <v>32.555555555555557</v>
      </c>
      <c r="S35" s="61"/>
      <c r="T35" s="55">
        <f t="shared" si="4"/>
        <v>293</v>
      </c>
      <c r="U35" s="61"/>
      <c r="V35" s="55">
        <f t="shared" si="5"/>
        <v>1953.3333333333333</v>
      </c>
      <c r="W35" s="61"/>
      <c r="X35" s="55">
        <f t="shared" si="6"/>
        <v>1758</v>
      </c>
      <c r="AA35" s="112"/>
      <c r="AB35" s="113"/>
      <c r="AF35" s="62"/>
      <c r="AH35" s="62"/>
      <c r="AI35" s="62"/>
    </row>
    <row r="36" spans="1:35" ht="15.95" customHeight="1">
      <c r="A36" s="9"/>
      <c r="B36" s="31"/>
      <c r="C36" s="9"/>
      <c r="D36" s="28"/>
      <c r="E36" s="28"/>
      <c r="F36" s="28"/>
      <c r="G36" s="9"/>
      <c r="H36" s="9"/>
      <c r="I36" s="9"/>
      <c r="J36" s="32"/>
      <c r="K36" s="28"/>
      <c r="L36" s="9"/>
      <c r="M36" s="9"/>
      <c r="N36" s="28"/>
      <c r="O36" s="9"/>
      <c r="P36" s="62"/>
      <c r="T36" s="62"/>
      <c r="AB36" s="113"/>
    </row>
    <row r="37" spans="1:35">
      <c r="A37" s="33"/>
      <c r="B37" s="119" t="s">
        <v>31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33"/>
      <c r="T37" s="62"/>
    </row>
    <row r="38" spans="1:35" ht="21.75" customHeight="1">
      <c r="A38" s="9"/>
      <c r="B38" s="31"/>
      <c r="C38" s="9"/>
      <c r="D38" s="28"/>
      <c r="E38" s="28"/>
      <c r="F38" s="28"/>
      <c r="G38" s="9"/>
      <c r="H38" s="9"/>
      <c r="I38" s="9"/>
      <c r="J38" s="32"/>
      <c r="K38" s="28"/>
      <c r="L38" s="9"/>
      <c r="M38" s="9"/>
      <c r="N38" s="34"/>
      <c r="O38" s="9"/>
      <c r="P38" s="62"/>
      <c r="T38" s="62"/>
      <c r="V38" s="62"/>
      <c r="X38" s="62"/>
    </row>
    <row r="39" spans="1:35">
      <c r="A39" s="35"/>
      <c r="B39" s="120" t="s">
        <v>32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35"/>
      <c r="V39" s="62"/>
      <c r="X39" s="62"/>
    </row>
    <row r="40" spans="1:35" ht="15" customHeight="1">
      <c r="A40" s="9"/>
      <c r="B40" s="125" t="s">
        <v>35</v>
      </c>
      <c r="C40" s="125"/>
      <c r="D40" s="125"/>
      <c r="E40" s="125"/>
      <c r="F40" s="125"/>
      <c r="G40" s="125"/>
      <c r="H40" s="125"/>
      <c r="I40" s="125"/>
      <c r="J40" s="125"/>
      <c r="K40" s="9"/>
      <c r="L40" s="9"/>
      <c r="M40" s="9"/>
      <c r="N40" s="38"/>
      <c r="O40" s="9"/>
      <c r="V40" s="62"/>
      <c r="X40" s="62"/>
    </row>
    <row r="41" spans="1:35">
      <c r="A41" s="35"/>
      <c r="B41" s="121"/>
      <c r="C41" s="121"/>
      <c r="D41" s="121"/>
      <c r="E41" s="121"/>
      <c r="F41" s="121"/>
      <c r="G41" s="121"/>
      <c r="H41" s="121"/>
      <c r="I41" s="121"/>
      <c r="J41" s="121"/>
      <c r="K41" s="39"/>
      <c r="L41" s="39"/>
      <c r="M41" s="9"/>
      <c r="N41" s="39"/>
      <c r="O41" s="35"/>
    </row>
    <row r="42" spans="1:35" ht="15" customHeight="1">
      <c r="A42" s="35"/>
      <c r="B42" s="121" t="s">
        <v>100</v>
      </c>
      <c r="C42" s="121"/>
      <c r="D42" s="121"/>
      <c r="E42" s="121"/>
      <c r="F42" s="121"/>
      <c r="G42" s="121"/>
      <c r="H42" s="121"/>
      <c r="I42" s="121"/>
      <c r="J42" s="121"/>
      <c r="K42" s="94"/>
      <c r="L42" s="94"/>
      <c r="M42" s="9"/>
      <c r="N42" s="94"/>
      <c r="O42" s="35"/>
    </row>
    <row r="43" spans="1:35">
      <c r="A43" s="26"/>
      <c r="B43" s="35"/>
      <c r="C43" s="9"/>
      <c r="D43" s="35"/>
      <c r="E43" s="35"/>
      <c r="F43" s="35"/>
      <c r="G43" s="9"/>
      <c r="H43" s="35"/>
      <c r="I43" s="9"/>
      <c r="J43" s="35"/>
      <c r="K43" s="35"/>
      <c r="L43" s="35"/>
      <c r="M43" s="9"/>
      <c r="N43" s="35"/>
      <c r="O43" s="26"/>
    </row>
    <row r="44" spans="1:35" ht="15.75" customHeight="1">
      <c r="A44" s="26"/>
      <c r="B44" s="117" t="s">
        <v>33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26"/>
    </row>
    <row r="45" spans="1:35" ht="15.75" customHeight="1">
      <c r="B45" s="117" t="s">
        <v>84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40"/>
    </row>
  </sheetData>
  <mergeCells count="12">
    <mergeCell ref="B41:J41"/>
    <mergeCell ref="B42:J42"/>
    <mergeCell ref="B44:N44"/>
    <mergeCell ref="B45:N45"/>
    <mergeCell ref="P2:R2"/>
    <mergeCell ref="P4:R4"/>
    <mergeCell ref="B2:N2"/>
    <mergeCell ref="B3:N3"/>
    <mergeCell ref="B4:N4"/>
    <mergeCell ref="B37:N37"/>
    <mergeCell ref="B39:N39"/>
    <mergeCell ref="B40:J40"/>
  </mergeCells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verticalDpi="0" r:id="rId1"/>
  <headerFooter>
    <oddHeader>&amp;R&amp;"Arial,Negrito"&amp;18Anexo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47"/>
  <sheetViews>
    <sheetView showGridLines="0" zoomScale="85" zoomScaleNormal="85" workbookViewId="0">
      <selection activeCell="D11" sqref="D11"/>
    </sheetView>
  </sheetViews>
  <sheetFormatPr defaultColWidth="9.140625" defaultRowHeight="15.7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570312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16.85546875" style="7" customWidth="1"/>
    <col min="11" max="11" width="0.85546875" style="7" customWidth="1"/>
    <col min="12" max="12" width="19.7109375" style="7" customWidth="1"/>
    <col min="13" max="13" width="0.42578125" style="7" customWidth="1"/>
    <col min="14" max="14" width="19.7109375" style="7" customWidth="1"/>
    <col min="15" max="15" width="1.7109375" style="7" customWidth="1"/>
    <col min="16" max="16384" width="9.140625" style="7"/>
  </cols>
  <sheetData>
    <row r="1" spans="1:17" s="5" customFormat="1" ht="12.75" customHeight="1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"/>
    </row>
    <row r="3" spans="1:17" s="5" customFormat="1" ht="23.25" customHeight="1">
      <c r="A3" s="1"/>
      <c r="B3" s="117" t="s">
        <v>37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6"/>
    </row>
    <row r="4" spans="1:17" ht="15.75" customHeight="1">
      <c r="A4" s="1"/>
      <c r="B4" s="118" t="s">
        <v>104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"/>
    </row>
    <row r="5" spans="1:17" ht="6.75" customHeight="1">
      <c r="A5" s="1"/>
      <c r="B5" s="63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86</v>
      </c>
      <c r="I6" s="14"/>
      <c r="J6" s="16" t="s">
        <v>6</v>
      </c>
      <c r="K6" s="12"/>
      <c r="L6" s="16" t="s">
        <v>7</v>
      </c>
      <c r="M6" s="14"/>
      <c r="N6" s="17" t="s">
        <v>87</v>
      </c>
      <c r="O6" s="12"/>
    </row>
    <row r="7" spans="1:17" s="21" customFormat="1" ht="4.7" customHeight="1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>
      <c r="A8" s="1"/>
      <c r="B8" s="106">
        <v>1100</v>
      </c>
      <c r="C8" s="107"/>
      <c r="D8" s="65" t="s">
        <v>9</v>
      </c>
      <c r="E8" s="91"/>
      <c r="F8" s="108">
        <f>'Reaj 2015 - Região ABC e GRU'!P8</f>
        <v>436.66666666666663</v>
      </c>
      <c r="G8" s="69"/>
      <c r="H8" s="68">
        <f>'Reaj 2015 - Região ABC e GRU'!R8</f>
        <v>43.666666666666664</v>
      </c>
      <c r="I8" s="69"/>
      <c r="J8" s="68">
        <f>'Reaj 2015 - Região ABC e GRU'!T8</f>
        <v>393</v>
      </c>
      <c r="K8" s="70"/>
      <c r="L8" s="68">
        <f>'Reaj 2015 - Região ABC e GRU'!V8</f>
        <v>2620</v>
      </c>
      <c r="M8" s="69"/>
      <c r="N8" s="68">
        <f>'Reaj 2015 - Região ABC e GRU'!X8</f>
        <v>2358</v>
      </c>
      <c r="O8" s="1"/>
      <c r="Q8" s="30"/>
    </row>
    <row r="9" spans="1:17">
      <c r="A9" s="1"/>
      <c r="B9" s="106">
        <v>1124</v>
      </c>
      <c r="C9" s="107"/>
      <c r="D9" s="65" t="s">
        <v>10</v>
      </c>
      <c r="E9" s="91"/>
      <c r="F9" s="108">
        <f>'Reaj 2015 - Região ABC e GRU'!P9</f>
        <v>377.77777777777777</v>
      </c>
      <c r="G9" s="69"/>
      <c r="H9" s="68">
        <f>'Reaj 2015 - Região ABC e GRU'!R9</f>
        <v>37.777777777777779</v>
      </c>
      <c r="I9" s="69"/>
      <c r="J9" s="68">
        <f>'Reaj 2015 - Região ABC e GRU'!T9</f>
        <v>340</v>
      </c>
      <c r="K9" s="70"/>
      <c r="L9" s="68">
        <f>'Reaj 2015 - Região ABC e GRU'!V9</f>
        <v>2266.6666666666665</v>
      </c>
      <c r="M9" s="69"/>
      <c r="N9" s="68">
        <f>'Reaj 2015 - Região ABC e GRU'!X9</f>
        <v>2040</v>
      </c>
      <c r="O9" s="1"/>
      <c r="Q9" s="30"/>
    </row>
    <row r="10" spans="1:17">
      <c r="A10" s="1"/>
      <c r="B10" s="106">
        <v>1116</v>
      </c>
      <c r="C10" s="107"/>
      <c r="D10" s="65" t="s">
        <v>11</v>
      </c>
      <c r="E10" s="91"/>
      <c r="F10" s="108">
        <f>'Reaj 2015 - Região ABC e GRU'!P10</f>
        <v>436.66666666666663</v>
      </c>
      <c r="G10" s="69"/>
      <c r="H10" s="68">
        <f>'Reaj 2015 - Região ABC e GRU'!R10</f>
        <v>43.666666666666664</v>
      </c>
      <c r="I10" s="69"/>
      <c r="J10" s="68">
        <f>'Reaj 2015 - Região ABC e GRU'!T10</f>
        <v>393</v>
      </c>
      <c r="K10" s="70"/>
      <c r="L10" s="68">
        <f>'Reaj 2015 - Região ABC e GRU'!V10</f>
        <v>2620</v>
      </c>
      <c r="M10" s="69"/>
      <c r="N10" s="68">
        <f>'Reaj 2015 - Região ABC e GRU'!X10</f>
        <v>2358</v>
      </c>
      <c r="O10" s="1"/>
      <c r="Q10" s="30"/>
    </row>
    <row r="11" spans="1:17">
      <c r="A11" s="1"/>
      <c r="B11" s="106">
        <v>1107</v>
      </c>
      <c r="C11" s="107"/>
      <c r="D11" s="65" t="s">
        <v>12</v>
      </c>
      <c r="E11" s="91"/>
      <c r="F11" s="108">
        <f>'Reaj 2015 - Região ABC e GRU'!P11</f>
        <v>395.55555555555554</v>
      </c>
      <c r="G11" s="69"/>
      <c r="H11" s="68">
        <f>'Reaj 2015 - Região ABC e GRU'!R11</f>
        <v>39.555555555555557</v>
      </c>
      <c r="I11" s="69"/>
      <c r="J11" s="68">
        <f>'Reaj 2015 - Região ABC e GRU'!T11</f>
        <v>356</v>
      </c>
      <c r="K11" s="70"/>
      <c r="L11" s="68">
        <f>'Reaj 2015 - Região ABC e GRU'!V11</f>
        <v>2373.333333333333</v>
      </c>
      <c r="M11" s="69"/>
      <c r="N11" s="68">
        <f>'Reaj 2015 - Região ABC e GRU'!X11</f>
        <v>2136</v>
      </c>
      <c r="O11" s="1"/>
      <c r="Q11" s="30"/>
    </row>
    <row r="12" spans="1:17">
      <c r="A12" s="1"/>
      <c r="B12" s="106">
        <v>1109</v>
      </c>
      <c r="C12" s="107"/>
      <c r="D12" s="65" t="s">
        <v>13</v>
      </c>
      <c r="E12" s="91"/>
      <c r="F12" s="108">
        <f>'Reaj 2015 - Região ABC e GRU'!P12</f>
        <v>395.55555555555554</v>
      </c>
      <c r="G12" s="69"/>
      <c r="H12" s="68">
        <f>'Reaj 2015 - Região ABC e GRU'!R12</f>
        <v>39.555555555555557</v>
      </c>
      <c r="I12" s="69"/>
      <c r="J12" s="68">
        <f>'Reaj 2015 - Região ABC e GRU'!T12</f>
        <v>356</v>
      </c>
      <c r="K12" s="70"/>
      <c r="L12" s="68">
        <f>'Reaj 2015 - Região ABC e GRU'!V12</f>
        <v>2373.333333333333</v>
      </c>
      <c r="M12" s="69"/>
      <c r="N12" s="68">
        <f>'Reaj 2015 - Região ABC e GRU'!X12</f>
        <v>2136</v>
      </c>
      <c r="O12" s="1"/>
      <c r="Q12" s="30"/>
    </row>
    <row r="13" spans="1:17">
      <c r="A13" s="1"/>
      <c r="B13" s="106">
        <v>1112</v>
      </c>
      <c r="C13" s="107"/>
      <c r="D13" s="65" t="s">
        <v>14</v>
      </c>
      <c r="E13" s="91"/>
      <c r="F13" s="108">
        <f>'Reaj 2015 - Região ABC e GRU'!P13</f>
        <v>377.77777777777777</v>
      </c>
      <c r="G13" s="69"/>
      <c r="H13" s="68">
        <f>'Reaj 2015 - Região ABC e GRU'!R13</f>
        <v>37.777777777777779</v>
      </c>
      <c r="I13" s="69"/>
      <c r="J13" s="68">
        <f>'Reaj 2015 - Região ABC e GRU'!T13</f>
        <v>340</v>
      </c>
      <c r="K13" s="70"/>
      <c r="L13" s="68">
        <f>'Reaj 2015 - Região ABC e GRU'!V13</f>
        <v>2266.6666666666665</v>
      </c>
      <c r="M13" s="69"/>
      <c r="N13" s="68">
        <f>'Reaj 2015 - Região ABC e GRU'!X13</f>
        <v>2040</v>
      </c>
      <c r="O13" s="1"/>
      <c r="Q13" s="30"/>
    </row>
    <row r="14" spans="1:17">
      <c r="A14" s="1"/>
      <c r="B14" s="106">
        <v>1117</v>
      </c>
      <c r="C14" s="107"/>
      <c r="D14" s="65" t="s">
        <v>79</v>
      </c>
      <c r="E14" s="91"/>
      <c r="F14" s="108">
        <f>'Reaj 2015 - Região ABC e GRU'!P14</f>
        <v>377.77777777777777</v>
      </c>
      <c r="G14" s="69"/>
      <c r="H14" s="68">
        <f>'Reaj 2015 - Região ABC e GRU'!R14</f>
        <v>37.777777777777779</v>
      </c>
      <c r="I14" s="69"/>
      <c r="J14" s="68">
        <f>'Reaj 2015 - Região ABC e GRU'!T14</f>
        <v>340</v>
      </c>
      <c r="K14" s="70"/>
      <c r="L14" s="68">
        <f>'Reaj 2015 - Região ABC e GRU'!V14</f>
        <v>2266.6666666666665</v>
      </c>
      <c r="M14" s="69"/>
      <c r="N14" s="68">
        <f>'Reaj 2015 - Região ABC e GRU'!X14</f>
        <v>2040</v>
      </c>
      <c r="O14" s="1"/>
      <c r="Q14" s="30"/>
    </row>
    <row r="15" spans="1:17">
      <c r="A15" s="1"/>
      <c r="B15" s="106">
        <v>1129</v>
      </c>
      <c r="C15" s="107"/>
      <c r="D15" s="65" t="s">
        <v>101</v>
      </c>
      <c r="E15" s="91"/>
      <c r="F15" s="108">
        <f>'Reaj 2015 - Região ABC e GRU'!P16</f>
        <v>377.77777777777777</v>
      </c>
      <c r="G15" s="92"/>
      <c r="H15" s="108">
        <f>'Reaj 2015 - Região ABC e GRU'!R16</f>
        <v>37.777777777777779</v>
      </c>
      <c r="I15" s="92"/>
      <c r="J15" s="108">
        <f>'Reaj 2015 - Região ABC e GRU'!T16</f>
        <v>340</v>
      </c>
      <c r="K15" s="93"/>
      <c r="L15" s="108">
        <f>'Reaj 2015 - Região ABC e GRU'!V16</f>
        <v>2266.6666666666665</v>
      </c>
      <c r="M15" s="92"/>
      <c r="N15" s="108">
        <f>'Reaj 2015 - Região ABC e GRU'!X16</f>
        <v>2040</v>
      </c>
      <c r="O15" s="1"/>
      <c r="Q15" s="30"/>
    </row>
    <row r="16" spans="1:17">
      <c r="A16" s="1"/>
      <c r="B16" s="106">
        <v>1120</v>
      </c>
      <c r="C16" s="107"/>
      <c r="D16" s="65" t="s">
        <v>81</v>
      </c>
      <c r="E16" s="91"/>
      <c r="F16" s="108">
        <f>'Reaj 2015 - Região ABC e GRU'!P16</f>
        <v>377.77777777777777</v>
      </c>
      <c r="G16" s="69"/>
      <c r="H16" s="68">
        <f>'Reaj 2015 - Região ABC e GRU'!R16</f>
        <v>37.777777777777779</v>
      </c>
      <c r="I16" s="69"/>
      <c r="J16" s="68">
        <f>'Reaj 2015 - Região ABC e GRU'!T16</f>
        <v>340</v>
      </c>
      <c r="K16" s="70"/>
      <c r="L16" s="68">
        <f>'Reaj 2015 - Região ABC e GRU'!V16</f>
        <v>2266.6666666666665</v>
      </c>
      <c r="M16" s="69"/>
      <c r="N16" s="68">
        <f>'Reaj 2015 - Região ABC e GRU'!X16</f>
        <v>2040</v>
      </c>
      <c r="O16" s="1"/>
      <c r="Q16" s="30"/>
    </row>
    <row r="17" spans="1:17">
      <c r="A17" s="1"/>
      <c r="B17" s="106">
        <v>1105</v>
      </c>
      <c r="C17" s="107"/>
      <c r="D17" s="65" t="s">
        <v>15</v>
      </c>
      <c r="E17" s="91"/>
      <c r="F17" s="108">
        <f>'Reaj 2015 - Região ABC e GRU'!P17</f>
        <v>377.77777777777777</v>
      </c>
      <c r="G17" s="69"/>
      <c r="H17" s="68">
        <f>'Reaj 2015 - Região ABC e GRU'!R17</f>
        <v>37.777777777777779</v>
      </c>
      <c r="I17" s="69"/>
      <c r="J17" s="68">
        <f>'Reaj 2015 - Região ABC e GRU'!T17</f>
        <v>340</v>
      </c>
      <c r="K17" s="70"/>
      <c r="L17" s="68">
        <f>'Reaj 2015 - Região ABC e GRU'!V17</f>
        <v>2266.6666666666665</v>
      </c>
      <c r="M17" s="69"/>
      <c r="N17" s="68">
        <f>'Reaj 2015 - Região ABC e GRU'!X17</f>
        <v>2040</v>
      </c>
      <c r="O17" s="1"/>
      <c r="Q17" s="30"/>
    </row>
    <row r="18" spans="1:17">
      <c r="A18" s="1"/>
      <c r="B18" s="106">
        <v>1128</v>
      </c>
      <c r="C18" s="107"/>
      <c r="D18" s="65" t="s">
        <v>80</v>
      </c>
      <c r="E18" s="91"/>
      <c r="F18" s="108">
        <f>'Reaj 2015 - Região ABC e GRU'!P18</f>
        <v>377.77777777777777</v>
      </c>
      <c r="G18" s="69"/>
      <c r="H18" s="68">
        <f>'Reaj 2015 - Região ABC e GRU'!R18</f>
        <v>37.777777777777779</v>
      </c>
      <c r="I18" s="69"/>
      <c r="J18" s="68">
        <f>'Reaj 2015 - Região ABC e GRU'!T18</f>
        <v>340</v>
      </c>
      <c r="K18" s="70"/>
      <c r="L18" s="68">
        <f>'Reaj 2015 - Região ABC e GRU'!V18</f>
        <v>2266.6666666666665</v>
      </c>
      <c r="M18" s="69"/>
      <c r="N18" s="68">
        <f>'Reaj 2015 - Região ABC e GRU'!X18</f>
        <v>2040</v>
      </c>
      <c r="O18" s="1"/>
      <c r="Q18" s="30"/>
    </row>
    <row r="19" spans="1:17">
      <c r="A19" s="9"/>
      <c r="B19" s="115">
        <v>1125</v>
      </c>
      <c r="C19" s="107"/>
      <c r="D19" s="66" t="s">
        <v>17</v>
      </c>
      <c r="E19" s="116"/>
      <c r="F19" s="108">
        <f>'Reaj 2015 - Região ABC e GRU'!P19</f>
        <v>377.77777777777777</v>
      </c>
      <c r="G19" s="69"/>
      <c r="H19" s="68">
        <f>'Reaj 2015 - Região ABC e GRU'!R19</f>
        <v>37.777777777777779</v>
      </c>
      <c r="I19" s="69"/>
      <c r="J19" s="68">
        <f>'Reaj 2015 - Região ABC e GRU'!T19</f>
        <v>340</v>
      </c>
      <c r="K19" s="71"/>
      <c r="L19" s="68">
        <f>'Reaj 2015 - Região ABC e GRU'!V19</f>
        <v>2266.6666666666665</v>
      </c>
      <c r="M19" s="72"/>
      <c r="N19" s="68">
        <f>'Reaj 2015 - Região ABC e GRU'!X19</f>
        <v>2040</v>
      </c>
      <c r="O19" s="9"/>
      <c r="Q19" s="30"/>
    </row>
    <row r="20" spans="1:17">
      <c r="A20" s="1"/>
      <c r="B20" s="106">
        <v>1110</v>
      </c>
      <c r="C20" s="107"/>
      <c r="D20" s="65" t="s">
        <v>18</v>
      </c>
      <c r="E20" s="91"/>
      <c r="F20" s="108">
        <f>'Reaj 2015 - Região ABC e GRU'!P20</f>
        <v>377.77777777777777</v>
      </c>
      <c r="G20" s="69"/>
      <c r="H20" s="68">
        <f>'Reaj 2015 - Região ABC e GRU'!R20</f>
        <v>37.777777777777779</v>
      </c>
      <c r="I20" s="69"/>
      <c r="J20" s="68">
        <f>'Reaj 2015 - Região ABC e GRU'!T20</f>
        <v>340</v>
      </c>
      <c r="K20" s="70"/>
      <c r="L20" s="68">
        <f>'Reaj 2015 - Região ABC e GRU'!V20</f>
        <v>2266.6666666666665</v>
      </c>
      <c r="M20" s="69"/>
      <c r="N20" s="68">
        <f>'Reaj 2015 - Região ABC e GRU'!X20</f>
        <v>2040</v>
      </c>
      <c r="O20" s="1"/>
      <c r="Q20" s="30"/>
    </row>
    <row r="21" spans="1:17">
      <c r="A21" s="1"/>
      <c r="B21" s="106">
        <v>1114</v>
      </c>
      <c r="C21" s="107"/>
      <c r="D21" s="65" t="s">
        <v>19</v>
      </c>
      <c r="E21" s="91"/>
      <c r="F21" s="108">
        <f>'Reaj 2015 - Região ABC e GRU'!P21</f>
        <v>377.77777777777777</v>
      </c>
      <c r="G21" s="69"/>
      <c r="H21" s="68">
        <f>'Reaj 2015 - Região ABC e GRU'!R21</f>
        <v>37.777777777777779</v>
      </c>
      <c r="I21" s="69"/>
      <c r="J21" s="68">
        <f>'Reaj 2015 - Região ABC e GRU'!T21</f>
        <v>340</v>
      </c>
      <c r="K21" s="70"/>
      <c r="L21" s="68">
        <f>'Reaj 2015 - Região ABC e GRU'!V21</f>
        <v>2266.6666666666665</v>
      </c>
      <c r="M21" s="69"/>
      <c r="N21" s="68">
        <f>'Reaj 2015 - Região ABC e GRU'!X21</f>
        <v>2040</v>
      </c>
      <c r="O21" s="1"/>
      <c r="Q21" s="30"/>
    </row>
    <row r="22" spans="1:17">
      <c r="A22" s="1"/>
      <c r="B22" s="106">
        <v>1115</v>
      </c>
      <c r="C22" s="107"/>
      <c r="D22" s="65" t="s">
        <v>20</v>
      </c>
      <c r="E22" s="91"/>
      <c r="F22" s="108">
        <f>'Reaj 2015 - Região ABC e GRU'!P22</f>
        <v>377.77777777777777</v>
      </c>
      <c r="G22" s="69"/>
      <c r="H22" s="68">
        <f>'Reaj 2015 - Região ABC e GRU'!R22</f>
        <v>37.777777777777779</v>
      </c>
      <c r="I22" s="69"/>
      <c r="J22" s="68">
        <f>'Reaj 2015 - Região ABC e GRU'!T22</f>
        <v>340</v>
      </c>
      <c r="K22" s="70"/>
      <c r="L22" s="68">
        <f>'Reaj 2015 - Região ABC e GRU'!V22</f>
        <v>2266.6666666666665</v>
      </c>
      <c r="M22" s="69"/>
      <c r="N22" s="68">
        <f>'Reaj 2015 - Região ABC e GRU'!X22</f>
        <v>2040</v>
      </c>
      <c r="O22" s="1"/>
      <c r="Q22" s="30"/>
    </row>
    <row r="23" spans="1:17">
      <c r="A23" s="1"/>
      <c r="B23" s="106">
        <v>1126</v>
      </c>
      <c r="C23" s="107"/>
      <c r="D23" s="65" t="s">
        <v>82</v>
      </c>
      <c r="E23" s="91"/>
      <c r="F23" s="108">
        <f>'Reaj 2015 - Região ABC e GRU'!P23</f>
        <v>377.77777777777777</v>
      </c>
      <c r="G23" s="69"/>
      <c r="H23" s="68">
        <f>'Reaj 2015 - Região ABC e GRU'!R23</f>
        <v>37.777777777777779</v>
      </c>
      <c r="I23" s="69"/>
      <c r="J23" s="68">
        <f>'Reaj 2015 - Região ABC e GRU'!T23</f>
        <v>340</v>
      </c>
      <c r="K23" s="70"/>
      <c r="L23" s="68">
        <f>'Reaj 2015 - Região ABC e GRU'!V23</f>
        <v>2266.6666666666665</v>
      </c>
      <c r="M23" s="69"/>
      <c r="N23" s="68">
        <f>'Reaj 2015 - Região ABC e GRU'!X23</f>
        <v>2040</v>
      </c>
      <c r="O23" s="1"/>
      <c r="Q23" s="30"/>
    </row>
    <row r="24" spans="1:17">
      <c r="A24" s="1"/>
      <c r="B24" s="106">
        <v>1122</v>
      </c>
      <c r="C24" s="107"/>
      <c r="D24" s="65" t="s">
        <v>21</v>
      </c>
      <c r="E24" s="91"/>
      <c r="F24" s="108">
        <f>'Reaj 2015 - Região ABC e GRU'!P24</f>
        <v>395.55555555555554</v>
      </c>
      <c r="G24" s="69"/>
      <c r="H24" s="68">
        <f>'Reaj 2015 - Região ABC e GRU'!R24</f>
        <v>39.555555555555557</v>
      </c>
      <c r="I24" s="69"/>
      <c r="J24" s="68">
        <f>'Reaj 2015 - Região ABC e GRU'!T24</f>
        <v>356</v>
      </c>
      <c r="K24" s="70"/>
      <c r="L24" s="68">
        <f>'Reaj 2015 - Região ABC e GRU'!V24</f>
        <v>2373.333333333333</v>
      </c>
      <c r="M24" s="69"/>
      <c r="N24" s="68">
        <f>'Reaj 2015 - Região ABC e GRU'!X24</f>
        <v>2136</v>
      </c>
      <c r="O24" s="1"/>
      <c r="Q24" s="30"/>
    </row>
    <row r="25" spans="1:17">
      <c r="A25" s="1"/>
      <c r="B25" s="106">
        <v>1121</v>
      </c>
      <c r="C25" s="107"/>
      <c r="D25" s="65" t="s">
        <v>22</v>
      </c>
      <c r="E25" s="91"/>
      <c r="F25" s="108">
        <f>'Reaj 2015 - Região ABC e GRU'!P25</f>
        <v>395.55555555555554</v>
      </c>
      <c r="G25" s="69"/>
      <c r="H25" s="68">
        <f>'Reaj 2015 - Região ABC e GRU'!R25</f>
        <v>39.555555555555557</v>
      </c>
      <c r="I25" s="69"/>
      <c r="J25" s="68">
        <f>'Reaj 2015 - Região ABC e GRU'!T25</f>
        <v>356</v>
      </c>
      <c r="K25" s="70"/>
      <c r="L25" s="68">
        <f>'Reaj 2015 - Região ABC e GRU'!V25</f>
        <v>2373.333333333333</v>
      </c>
      <c r="M25" s="69"/>
      <c r="N25" s="68">
        <f>'Reaj 2015 - Região ABC e GRU'!X25</f>
        <v>2136</v>
      </c>
      <c r="O25" s="1"/>
      <c r="Q25" s="30"/>
    </row>
    <row r="26" spans="1:17">
      <c r="A26" s="1"/>
      <c r="B26" s="106">
        <v>1101</v>
      </c>
      <c r="C26" s="107"/>
      <c r="D26" s="65" t="s">
        <v>23</v>
      </c>
      <c r="E26" s="91"/>
      <c r="F26" s="108">
        <f>'Reaj 2015 - Região ABC e GRU'!P26</f>
        <v>395.55555555555554</v>
      </c>
      <c r="G26" s="69"/>
      <c r="H26" s="68">
        <f>'Reaj 2015 - Região ABC e GRU'!R26</f>
        <v>39.555555555555557</v>
      </c>
      <c r="I26" s="69"/>
      <c r="J26" s="68">
        <f>'Reaj 2015 - Região ABC e GRU'!T26</f>
        <v>356</v>
      </c>
      <c r="K26" s="70"/>
      <c r="L26" s="68">
        <f>'Reaj 2015 - Região ABC e GRU'!V26</f>
        <v>2373.333333333333</v>
      </c>
      <c r="M26" s="69"/>
      <c r="N26" s="68">
        <f>'Reaj 2015 - Região ABC e GRU'!X26</f>
        <v>2136</v>
      </c>
      <c r="O26" s="1"/>
      <c r="Q26" s="30"/>
    </row>
    <row r="27" spans="1:17">
      <c r="A27" s="1"/>
      <c r="B27" s="106">
        <v>1106</v>
      </c>
      <c r="C27" s="107"/>
      <c r="D27" s="65" t="s">
        <v>24</v>
      </c>
      <c r="E27" s="91"/>
      <c r="F27" s="108">
        <f>'Reaj 2015 - Região ABC e GRU'!P27</f>
        <v>377.77777777777777</v>
      </c>
      <c r="G27" s="69"/>
      <c r="H27" s="68">
        <f>'Reaj 2015 - Região ABC e GRU'!R27</f>
        <v>37.777777777777779</v>
      </c>
      <c r="I27" s="69"/>
      <c r="J27" s="68">
        <f>'Reaj 2015 - Região ABC e GRU'!T27</f>
        <v>340</v>
      </c>
      <c r="K27" s="70"/>
      <c r="L27" s="68">
        <f>'Reaj 2015 - Região ABC e GRU'!V27</f>
        <v>2266.6666666666665</v>
      </c>
      <c r="M27" s="69"/>
      <c r="N27" s="68">
        <f>'Reaj 2015 - Região ABC e GRU'!X27</f>
        <v>2040</v>
      </c>
      <c r="O27" s="1"/>
      <c r="Q27" s="30"/>
    </row>
    <row r="28" spans="1:17">
      <c r="A28" s="1"/>
      <c r="B28" s="106">
        <v>1104</v>
      </c>
      <c r="C28" s="107"/>
      <c r="D28" s="65" t="s">
        <v>25</v>
      </c>
      <c r="E28" s="91"/>
      <c r="F28" s="108">
        <f>'Reaj 2015 - Região ABC e GRU'!P28</f>
        <v>377.77777777777777</v>
      </c>
      <c r="G28" s="69"/>
      <c r="H28" s="68">
        <f>'Reaj 2015 - Região ABC e GRU'!R28</f>
        <v>37.777777777777779</v>
      </c>
      <c r="I28" s="69"/>
      <c r="J28" s="68">
        <f>'Reaj 2015 - Região ABC e GRU'!T28</f>
        <v>340</v>
      </c>
      <c r="K28" s="70"/>
      <c r="L28" s="68">
        <f>'Reaj 2015 - Região ABC e GRU'!V28</f>
        <v>2266.6666666666665</v>
      </c>
      <c r="M28" s="69"/>
      <c r="N28" s="68">
        <f>'Reaj 2015 - Região ABC e GRU'!X28</f>
        <v>2040</v>
      </c>
      <c r="O28" s="1"/>
      <c r="Q28" s="30"/>
    </row>
    <row r="29" spans="1:17">
      <c r="A29" s="1"/>
      <c r="B29" s="106">
        <v>1104</v>
      </c>
      <c r="C29" s="107"/>
      <c r="D29" s="65" t="s">
        <v>89</v>
      </c>
      <c r="E29" s="91"/>
      <c r="F29" s="108">
        <f>'Reaj 2015 - Região ABC e GRU'!P29</f>
        <v>340</v>
      </c>
      <c r="G29" s="69"/>
      <c r="H29" s="68">
        <f>'Reaj 2015 - Região ABC e GRU'!R29</f>
        <v>34</v>
      </c>
      <c r="I29" s="69"/>
      <c r="J29" s="68">
        <f>'Reaj 2015 - Região ABC e GRU'!T29</f>
        <v>306</v>
      </c>
      <c r="K29" s="70"/>
      <c r="L29" s="68">
        <f>'Reaj 2015 - Região ABC e GRU'!V29</f>
        <v>2040</v>
      </c>
      <c r="M29" s="69"/>
      <c r="N29" s="68">
        <f>'Reaj 2015 - Região ABC e GRU'!X29</f>
        <v>1836</v>
      </c>
      <c r="O29" s="1"/>
      <c r="Q29" s="30"/>
    </row>
    <row r="30" spans="1:17">
      <c r="A30" s="1"/>
      <c r="B30" s="106">
        <v>1111</v>
      </c>
      <c r="C30" s="107"/>
      <c r="D30" s="65" t="s">
        <v>78</v>
      </c>
      <c r="E30" s="91"/>
      <c r="F30" s="108">
        <f>'Reaj 2015 - Região ABC e GRU'!P30</f>
        <v>395.55555555555554</v>
      </c>
      <c r="G30" s="69"/>
      <c r="H30" s="68">
        <f>'Reaj 2015 - Região ABC e GRU'!R30</f>
        <v>39.555555555555557</v>
      </c>
      <c r="I30" s="69"/>
      <c r="J30" s="68">
        <f>'Reaj 2015 - Região ABC e GRU'!T30</f>
        <v>356</v>
      </c>
      <c r="K30" s="70"/>
      <c r="L30" s="68">
        <f>'Reaj 2015 - Região ABC e GRU'!V30</f>
        <v>2373.333333333333</v>
      </c>
      <c r="M30" s="69"/>
      <c r="N30" s="68">
        <f>'Reaj 2015 - Região ABC e GRU'!X30</f>
        <v>2136</v>
      </c>
      <c r="O30" s="1"/>
      <c r="Q30" s="30"/>
    </row>
    <row r="31" spans="1:17">
      <c r="A31" s="1"/>
      <c r="B31" s="106">
        <v>1102</v>
      </c>
      <c r="C31" s="107"/>
      <c r="D31" s="65" t="s">
        <v>26</v>
      </c>
      <c r="E31" s="91"/>
      <c r="F31" s="108">
        <f>'Reaj 2015 - Região ABC e GRU'!P31</f>
        <v>395.55555555555554</v>
      </c>
      <c r="G31" s="69"/>
      <c r="H31" s="68">
        <f>'Reaj 2015 - Região ABC e GRU'!R31</f>
        <v>39.555555555555557</v>
      </c>
      <c r="I31" s="69"/>
      <c r="J31" s="68">
        <f>'Reaj 2015 - Região ABC e GRU'!T31</f>
        <v>356</v>
      </c>
      <c r="K31" s="70"/>
      <c r="L31" s="68">
        <f>'Reaj 2015 - Região ABC e GRU'!V31</f>
        <v>2373.333333333333</v>
      </c>
      <c r="M31" s="69"/>
      <c r="N31" s="68">
        <f>'Reaj 2015 - Região ABC e GRU'!X31</f>
        <v>2136</v>
      </c>
      <c r="O31" s="1"/>
      <c r="Q31" s="30"/>
    </row>
    <row r="32" spans="1:17" ht="15.75" customHeight="1">
      <c r="A32" s="1"/>
      <c r="B32" s="106">
        <v>1108</v>
      </c>
      <c r="C32" s="107"/>
      <c r="D32" s="65" t="s">
        <v>36</v>
      </c>
      <c r="E32" s="91"/>
      <c r="F32" s="108">
        <f>'Reaj 2015 - Região ABC e GRU'!P32</f>
        <v>377.77777777777777</v>
      </c>
      <c r="G32" s="69"/>
      <c r="H32" s="68">
        <f>'Reaj 2015 - Região ABC e GRU'!R32</f>
        <v>37.777777777777779</v>
      </c>
      <c r="I32" s="69"/>
      <c r="J32" s="68">
        <f>'Reaj 2015 - Região ABC e GRU'!T32</f>
        <v>340</v>
      </c>
      <c r="K32" s="70"/>
      <c r="L32" s="68">
        <f>'Reaj 2015 - Região ABC e GRU'!V32</f>
        <v>2266.6666666666665</v>
      </c>
      <c r="M32" s="69"/>
      <c r="N32" s="68">
        <f>'Reaj 2015 - Região ABC e GRU'!X32</f>
        <v>2040</v>
      </c>
      <c r="O32" s="1"/>
      <c r="Q32" s="30"/>
    </row>
    <row r="33" spans="1:17" ht="15.75" customHeight="1">
      <c r="A33" s="1"/>
      <c r="B33" s="106">
        <v>1127</v>
      </c>
      <c r="C33" s="107"/>
      <c r="D33" s="65" t="s">
        <v>83</v>
      </c>
      <c r="E33" s="91"/>
      <c r="F33" s="108">
        <f>'Reaj 2015 - Região ABC e GRU'!P33</f>
        <v>377.77777777777777</v>
      </c>
      <c r="G33" s="69"/>
      <c r="H33" s="68">
        <f>'Reaj 2015 - Região ABC e GRU'!R33</f>
        <v>37.777777777777779</v>
      </c>
      <c r="I33" s="69"/>
      <c r="J33" s="68">
        <f>'Reaj 2015 - Região ABC e GRU'!T33</f>
        <v>340</v>
      </c>
      <c r="K33" s="70"/>
      <c r="L33" s="68">
        <f>'Reaj 2015 - Região ABC e GRU'!V33</f>
        <v>2266.6666666666665</v>
      </c>
      <c r="M33" s="69"/>
      <c r="N33" s="68">
        <f>'Reaj 2015 - Região ABC e GRU'!X33</f>
        <v>2040</v>
      </c>
      <c r="O33" s="1"/>
      <c r="Q33" s="30"/>
    </row>
    <row r="34" spans="1:17">
      <c r="A34" s="1"/>
      <c r="B34" s="106">
        <v>1123</v>
      </c>
      <c r="C34" s="107"/>
      <c r="D34" s="65" t="s">
        <v>28</v>
      </c>
      <c r="E34" s="91"/>
      <c r="F34" s="108">
        <f>'Reaj 2015 - Região ABC e GRU'!P34</f>
        <v>436.66666666666663</v>
      </c>
      <c r="G34" s="69"/>
      <c r="H34" s="68">
        <f>'Reaj 2015 - Região ABC e GRU'!R34</f>
        <v>43.666666666666664</v>
      </c>
      <c r="I34" s="69"/>
      <c r="J34" s="68">
        <f>'Reaj 2015 - Região ABC e GRU'!T34</f>
        <v>393</v>
      </c>
      <c r="K34" s="70"/>
      <c r="L34" s="68">
        <f>'Reaj 2015 - Região ABC e GRU'!V34</f>
        <v>2620</v>
      </c>
      <c r="M34" s="69"/>
      <c r="N34" s="68">
        <f>'Reaj 2015 - Região ABC e GRU'!X34</f>
        <v>2358</v>
      </c>
      <c r="O34" s="1"/>
      <c r="Q34" s="30"/>
    </row>
    <row r="35" spans="1:17">
      <c r="A35" s="1"/>
      <c r="B35" s="106">
        <v>1103</v>
      </c>
      <c r="C35" s="107"/>
      <c r="D35" s="65" t="s">
        <v>29</v>
      </c>
      <c r="E35" s="91"/>
      <c r="F35" s="108">
        <f>'Reaj 2015 - Região ABC e GRU'!P35</f>
        <v>436.66666666666663</v>
      </c>
      <c r="G35" s="69"/>
      <c r="H35" s="68">
        <f>'Reaj 2015 - Região ABC e GRU'!R35</f>
        <v>43.666666666666664</v>
      </c>
      <c r="I35" s="69"/>
      <c r="J35" s="68">
        <f>'Reaj 2015 - Região ABC e GRU'!T35</f>
        <v>393</v>
      </c>
      <c r="K35" s="70"/>
      <c r="L35" s="68">
        <f>'Reaj 2015 - Região ABC e GRU'!V35</f>
        <v>2620</v>
      </c>
      <c r="M35" s="69"/>
      <c r="N35" s="68">
        <f>'Reaj 2015 - Região ABC e GRU'!X35</f>
        <v>2358</v>
      </c>
      <c r="O35" s="1"/>
      <c r="Q35" s="30"/>
    </row>
    <row r="36" spans="1:17">
      <c r="A36" s="1"/>
      <c r="B36" s="106">
        <v>1163</v>
      </c>
      <c r="C36" s="107"/>
      <c r="D36" s="65" t="s">
        <v>30</v>
      </c>
      <c r="E36" s="91"/>
      <c r="F36" s="108">
        <f>'Reaj 2015 - Região ABC e GRU'!P36</f>
        <v>355.55555555555554</v>
      </c>
      <c r="G36" s="69"/>
      <c r="H36" s="68">
        <f>'Reaj 2015 - Região ABC e GRU'!R36</f>
        <v>35.555555555555557</v>
      </c>
      <c r="I36" s="69"/>
      <c r="J36" s="68">
        <f>'Reaj 2015 - Região ABC e GRU'!T36</f>
        <v>320</v>
      </c>
      <c r="K36" s="70"/>
      <c r="L36" s="68">
        <f>'Reaj 2015 - Região ABC e GRU'!V36</f>
        <v>2133.333333333333</v>
      </c>
      <c r="M36" s="69"/>
      <c r="N36" s="68">
        <f>'Reaj 2015 - Região ABC e GRU'!X36</f>
        <v>1920</v>
      </c>
      <c r="O36" s="1"/>
      <c r="Q36" s="30"/>
    </row>
    <row r="37" spans="1:17" ht="4.7" customHeight="1">
      <c r="A37" s="9"/>
      <c r="B37" s="31"/>
      <c r="C37" s="9"/>
      <c r="D37" s="28"/>
      <c r="E37" s="28"/>
      <c r="F37" s="28"/>
      <c r="G37" s="9"/>
      <c r="H37" s="9"/>
      <c r="I37" s="9"/>
      <c r="J37" s="32"/>
      <c r="K37" s="28"/>
      <c r="L37" s="9"/>
      <c r="M37" s="9"/>
      <c r="N37" s="28"/>
      <c r="O37" s="9"/>
      <c r="Q37" s="30"/>
    </row>
    <row r="38" spans="1:17" ht="15.75" customHeight="1">
      <c r="A38" s="33"/>
      <c r="B38" s="119" t="s">
        <v>31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33"/>
    </row>
    <row r="39" spans="1:17" ht="21.75" customHeight="1">
      <c r="A39" s="9"/>
      <c r="B39" s="31"/>
      <c r="C39" s="9"/>
      <c r="D39" s="28"/>
      <c r="E39" s="28"/>
      <c r="F39" s="28"/>
      <c r="G39" s="9"/>
      <c r="H39" s="9"/>
      <c r="I39" s="9"/>
      <c r="J39" s="32"/>
      <c r="K39" s="28"/>
      <c r="L39" s="9"/>
      <c r="M39" s="9"/>
      <c r="N39" s="34"/>
      <c r="O39" s="9"/>
    </row>
    <row r="40" spans="1:17" ht="15.75" customHeight="1">
      <c r="A40" s="35"/>
      <c r="B40" s="120" t="s">
        <v>32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35"/>
    </row>
    <row r="41" spans="1:17" ht="15" customHeight="1">
      <c r="A41" s="9"/>
      <c r="B41" s="36"/>
      <c r="C41" s="9"/>
      <c r="D41" s="9"/>
      <c r="E41" s="9"/>
      <c r="F41" s="9"/>
      <c r="G41" s="9"/>
      <c r="H41" s="9"/>
      <c r="I41" s="9"/>
      <c r="J41" s="37"/>
      <c r="K41" s="9"/>
      <c r="L41" s="9"/>
      <c r="M41" s="9"/>
      <c r="N41" s="38"/>
      <c r="O41" s="9"/>
    </row>
    <row r="42" spans="1:17" ht="15.75" customHeight="1">
      <c r="A42" s="35"/>
      <c r="B42" s="121" t="s">
        <v>105</v>
      </c>
      <c r="C42" s="121"/>
      <c r="D42" s="121"/>
      <c r="E42" s="121"/>
      <c r="F42" s="121"/>
      <c r="G42" s="121"/>
      <c r="H42" s="121"/>
      <c r="I42" s="121"/>
      <c r="J42" s="121"/>
      <c r="K42" s="64"/>
      <c r="L42" s="64"/>
      <c r="M42" s="9"/>
      <c r="N42" s="64"/>
      <c r="O42" s="35"/>
    </row>
    <row r="43" spans="1:17">
      <c r="A43" s="35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9"/>
      <c r="N43" s="64"/>
      <c r="O43" s="35"/>
    </row>
    <row r="44" spans="1:17" ht="15" customHeight="1">
      <c r="A44" s="35"/>
      <c r="B44" s="35"/>
      <c r="C44" s="9"/>
      <c r="D44" s="35"/>
      <c r="E44" s="35"/>
      <c r="F44" s="35"/>
      <c r="G44" s="9"/>
      <c r="H44" s="35"/>
      <c r="I44" s="9"/>
      <c r="J44" s="35"/>
      <c r="K44" s="35"/>
      <c r="L44" s="35"/>
      <c r="M44" s="9"/>
      <c r="N44" s="35"/>
      <c r="O44" s="35"/>
    </row>
    <row r="45" spans="1:17">
      <c r="A45" s="26"/>
      <c r="B45" s="117" t="s">
        <v>33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26"/>
    </row>
    <row r="46" spans="1:17" ht="15.75" customHeight="1">
      <c r="A46" s="26"/>
      <c r="B46" s="117" t="s">
        <v>84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26"/>
    </row>
    <row r="47" spans="1:17" ht="15.75" customHeight="1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</sheetData>
  <mergeCells count="8">
    <mergeCell ref="B45:N45"/>
    <mergeCell ref="B46:N46"/>
    <mergeCell ref="B2:N2"/>
    <mergeCell ref="B3:N3"/>
    <mergeCell ref="B4:N4"/>
    <mergeCell ref="B38:N38"/>
    <mergeCell ref="B40:N40"/>
    <mergeCell ref="B42:J42"/>
  </mergeCells>
  <printOptions horizontalCentered="1"/>
  <pageMargins left="0.51181102362204722" right="0.51181102362204722" top="1.3779527559055118" bottom="0.78740157480314965" header="0.31496062992125984" footer="0.31496062992125984"/>
  <pageSetup paperSize="9" scale="60" orientation="landscape" horizontalDpi="4294967295" verticalDpi="4294967295" r:id="rId1"/>
  <headerFooter>
    <oddHeader>&amp;R&amp;"Arial,Negrito"&amp;18Anexo 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L46"/>
  <sheetViews>
    <sheetView showGridLines="0" zoomScale="80" zoomScaleNormal="80" workbookViewId="0">
      <selection activeCell="T17" sqref="T17"/>
    </sheetView>
  </sheetViews>
  <sheetFormatPr defaultColWidth="9.140625" defaultRowHeight="15.75"/>
  <cols>
    <col min="1" max="1" width="1.7109375" style="7" customWidth="1"/>
    <col min="2" max="2" width="9.85546875" style="7" customWidth="1"/>
    <col min="3" max="3" width="0.42578125" style="7" customWidth="1"/>
    <col min="4" max="4" width="45.5703125" style="7" customWidth="1"/>
    <col min="5" max="5" width="0.85546875" style="7" customWidth="1"/>
    <col min="6" max="6" width="16" style="7" customWidth="1"/>
    <col min="7" max="7" width="0.42578125" style="7" customWidth="1"/>
    <col min="8" max="8" width="15.42578125" style="7" customWidth="1"/>
    <col min="9" max="9" width="0.42578125" style="7" customWidth="1"/>
    <col min="10" max="10" width="15.28515625" style="7" customWidth="1"/>
    <col min="11" max="11" width="0.85546875" style="7" customWidth="1"/>
    <col min="12" max="12" width="19.42578125" style="7" customWidth="1"/>
    <col min="13" max="13" width="0.42578125" style="7" customWidth="1"/>
    <col min="14" max="14" width="18.7109375" style="7" customWidth="1"/>
    <col min="15" max="15" width="1.7109375" style="7" customWidth="1"/>
    <col min="16" max="16" width="15.85546875" style="7" customWidth="1"/>
    <col min="17" max="17" width="0.5703125" style="7" customWidth="1"/>
    <col min="18" max="18" width="16.42578125" style="7" customWidth="1"/>
    <col min="19" max="19" width="0.5703125" style="7" customWidth="1"/>
    <col min="20" max="20" width="15.5703125" style="7" customWidth="1"/>
    <col min="21" max="21" width="0.5703125" style="7" customWidth="1"/>
    <col min="22" max="22" width="18.85546875" style="7" customWidth="1"/>
    <col min="23" max="23" width="0.5703125" style="7" customWidth="1"/>
    <col min="24" max="24" width="18.5703125" style="7" customWidth="1"/>
    <col min="25" max="16384" width="9.140625" style="7"/>
  </cols>
  <sheetData>
    <row r="1" spans="1:38" s="5" customFormat="1" ht="12.75" customHeight="1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38" ht="23.25" customHeight="1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"/>
      <c r="P2" s="123" t="s">
        <v>102</v>
      </c>
      <c r="Q2" s="123"/>
      <c r="R2" s="123"/>
    </row>
    <row r="3" spans="1:38" s="5" customFormat="1" ht="23.25" customHeight="1">
      <c r="A3" s="1"/>
      <c r="B3" s="117" t="s">
        <v>37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6"/>
      <c r="P3"/>
      <c r="Q3" s="44"/>
      <c r="R3" s="45"/>
    </row>
    <row r="4" spans="1:38" ht="15.75" customHeight="1">
      <c r="A4" s="1"/>
      <c r="B4" s="118" t="s">
        <v>99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"/>
      <c r="P4" s="124" t="s">
        <v>103</v>
      </c>
      <c r="Q4" s="124"/>
      <c r="R4" s="124"/>
      <c r="S4" s="46"/>
      <c r="T4" s="46">
        <v>5.5E-2</v>
      </c>
    </row>
    <row r="5" spans="1:38" ht="6.75" customHeight="1">
      <c r="A5" s="1"/>
      <c r="B5" s="8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38" ht="58.7" customHeight="1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5</v>
      </c>
      <c r="I6" s="14"/>
      <c r="J6" s="16" t="s">
        <v>6</v>
      </c>
      <c r="K6" s="12"/>
      <c r="L6" s="16" t="s">
        <v>7</v>
      </c>
      <c r="M6" s="14"/>
      <c r="N6" s="17" t="s">
        <v>8</v>
      </c>
      <c r="O6" s="12"/>
      <c r="P6" s="59" t="s">
        <v>4</v>
      </c>
      <c r="Q6" s="14"/>
      <c r="R6" s="59" t="s">
        <v>5</v>
      </c>
      <c r="S6" s="14"/>
      <c r="T6" s="59" t="s">
        <v>6</v>
      </c>
      <c r="U6" s="12"/>
      <c r="V6" s="59" t="s">
        <v>7</v>
      </c>
      <c r="W6" s="14"/>
      <c r="X6" s="60" t="s">
        <v>8</v>
      </c>
      <c r="Z6" s="96"/>
      <c r="AA6" s="97"/>
      <c r="AB6" s="98"/>
      <c r="AC6" s="99"/>
      <c r="AD6" s="100"/>
      <c r="AE6" s="101"/>
      <c r="AF6" s="100"/>
      <c r="AG6" s="101"/>
      <c r="AH6" s="100"/>
      <c r="AI6" s="102"/>
      <c r="AJ6" s="100"/>
      <c r="AK6" s="101"/>
      <c r="AL6" s="103"/>
    </row>
    <row r="7" spans="1:38" s="21" customFormat="1" ht="3.75" customHeight="1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38" ht="15.95" customHeight="1">
      <c r="A8" s="1"/>
      <c r="B8" s="22">
        <v>1100</v>
      </c>
      <c r="C8" s="9"/>
      <c r="D8" s="65" t="s">
        <v>9</v>
      </c>
      <c r="E8" s="1"/>
      <c r="F8" s="24">
        <f>J8/0.9</f>
        <v>413.33333333333331</v>
      </c>
      <c r="G8" s="25"/>
      <c r="H8" s="24">
        <f>-F8*10%</f>
        <v>-41.333333333333336</v>
      </c>
      <c r="I8" s="25"/>
      <c r="J8" s="24">
        <v>372</v>
      </c>
      <c r="K8" s="26"/>
      <c r="L8" s="24">
        <f t="shared" ref="L8:L12" si="0">F8*6</f>
        <v>2480</v>
      </c>
      <c r="M8" s="25"/>
      <c r="N8" s="24">
        <f t="shared" ref="N8:N12" si="1">J8*6</f>
        <v>2232</v>
      </c>
      <c r="O8" s="1"/>
      <c r="P8" s="55">
        <f t="shared" ref="P8:P14" si="2">T8/0.9</f>
        <v>436.66666666666663</v>
      </c>
      <c r="Q8" s="56"/>
      <c r="R8" s="57">
        <f t="shared" ref="R8:R14" si="3">P8*10%</f>
        <v>43.666666666666664</v>
      </c>
      <c r="S8" s="56"/>
      <c r="T8" s="58">
        <f t="shared" ref="T8:T36" si="4">IFERROR(ROUNDUP(J8+(J8*$T$4),0),0)</f>
        <v>393</v>
      </c>
      <c r="U8" s="56"/>
      <c r="V8" s="58">
        <f t="shared" ref="V8:V14" si="5">P8*6</f>
        <v>2620</v>
      </c>
      <c r="W8" s="56"/>
      <c r="X8" s="58">
        <f t="shared" ref="X8:X14" si="6">T8*6</f>
        <v>2358</v>
      </c>
      <c r="AA8" s="112"/>
      <c r="AB8" s="113"/>
      <c r="AF8" s="62"/>
      <c r="AH8" s="62"/>
      <c r="AI8" s="62"/>
    </row>
    <row r="9" spans="1:38" ht="15.95" customHeight="1">
      <c r="A9" s="1"/>
      <c r="B9" s="22">
        <v>1124</v>
      </c>
      <c r="C9" s="9"/>
      <c r="D9" s="65" t="s">
        <v>10</v>
      </c>
      <c r="E9" s="1"/>
      <c r="F9" s="24">
        <f t="shared" ref="F9:F13" si="7">J9/0.9</f>
        <v>357.77777777777777</v>
      </c>
      <c r="G9" s="25"/>
      <c r="H9" s="24">
        <f t="shared" ref="H9:H13" si="8">-F9*10%</f>
        <v>-35.777777777777779</v>
      </c>
      <c r="I9" s="25"/>
      <c r="J9" s="24">
        <v>322</v>
      </c>
      <c r="K9" s="26"/>
      <c r="L9" s="24">
        <f t="shared" si="0"/>
        <v>2146.6666666666665</v>
      </c>
      <c r="M9" s="25"/>
      <c r="N9" s="24">
        <f t="shared" si="1"/>
        <v>1932</v>
      </c>
      <c r="O9" s="1"/>
      <c r="P9" s="55">
        <f t="shared" si="2"/>
        <v>377.77777777777777</v>
      </c>
      <c r="Q9" s="56"/>
      <c r="R9" s="57">
        <f t="shared" si="3"/>
        <v>37.777777777777779</v>
      </c>
      <c r="S9" s="56"/>
      <c r="T9" s="58">
        <f t="shared" si="4"/>
        <v>340</v>
      </c>
      <c r="U9" s="56"/>
      <c r="V9" s="58">
        <f t="shared" si="5"/>
        <v>2266.6666666666665</v>
      </c>
      <c r="W9" s="56"/>
      <c r="X9" s="58">
        <f t="shared" si="6"/>
        <v>2040</v>
      </c>
      <c r="AA9" s="112"/>
      <c r="AB9" s="113"/>
      <c r="AF9" s="62"/>
      <c r="AH9" s="62"/>
      <c r="AI9" s="62"/>
    </row>
    <row r="10" spans="1:38" ht="15.95" customHeight="1">
      <c r="A10" s="1"/>
      <c r="B10" s="22">
        <v>1116</v>
      </c>
      <c r="C10" s="9"/>
      <c r="D10" s="65" t="s">
        <v>11</v>
      </c>
      <c r="E10" s="1"/>
      <c r="F10" s="24">
        <f t="shared" si="7"/>
        <v>413.33333333333331</v>
      </c>
      <c r="G10" s="25"/>
      <c r="H10" s="24">
        <f t="shared" si="8"/>
        <v>-41.333333333333336</v>
      </c>
      <c r="I10" s="25"/>
      <c r="J10" s="24">
        <v>372</v>
      </c>
      <c r="K10" s="26"/>
      <c r="L10" s="24">
        <f t="shared" si="0"/>
        <v>2480</v>
      </c>
      <c r="M10" s="25"/>
      <c r="N10" s="24">
        <f t="shared" si="1"/>
        <v>2232</v>
      </c>
      <c r="O10" s="1"/>
      <c r="P10" s="55">
        <f t="shared" si="2"/>
        <v>436.66666666666663</v>
      </c>
      <c r="Q10" s="56"/>
      <c r="R10" s="57">
        <f t="shared" si="3"/>
        <v>43.666666666666664</v>
      </c>
      <c r="S10" s="56"/>
      <c r="T10" s="58">
        <f t="shared" si="4"/>
        <v>393</v>
      </c>
      <c r="U10" s="56"/>
      <c r="V10" s="58">
        <f t="shared" si="5"/>
        <v>2620</v>
      </c>
      <c r="W10" s="56"/>
      <c r="X10" s="58">
        <f t="shared" si="6"/>
        <v>2358</v>
      </c>
      <c r="AA10" s="112"/>
      <c r="AB10" s="113"/>
      <c r="AF10" s="62"/>
      <c r="AH10" s="62"/>
      <c r="AI10" s="62"/>
    </row>
    <row r="11" spans="1:38" ht="15.95" customHeight="1">
      <c r="A11" s="1"/>
      <c r="B11" s="22">
        <v>1107</v>
      </c>
      <c r="C11" s="9"/>
      <c r="D11" s="65" t="s">
        <v>12</v>
      </c>
      <c r="E11" s="1"/>
      <c r="F11" s="24">
        <f t="shared" si="7"/>
        <v>374.44444444444446</v>
      </c>
      <c r="G11" s="25"/>
      <c r="H11" s="24">
        <f t="shared" si="8"/>
        <v>-37.44444444444445</v>
      </c>
      <c r="I11" s="25"/>
      <c r="J11" s="24">
        <v>337</v>
      </c>
      <c r="K11" s="26"/>
      <c r="L11" s="24">
        <f t="shared" si="0"/>
        <v>2246.666666666667</v>
      </c>
      <c r="M11" s="25"/>
      <c r="N11" s="24">
        <f t="shared" si="1"/>
        <v>2022</v>
      </c>
      <c r="O11" s="1"/>
      <c r="P11" s="55">
        <f t="shared" si="2"/>
        <v>395.55555555555554</v>
      </c>
      <c r="Q11" s="56"/>
      <c r="R11" s="57">
        <f t="shared" si="3"/>
        <v>39.555555555555557</v>
      </c>
      <c r="S11" s="56"/>
      <c r="T11" s="58">
        <f t="shared" si="4"/>
        <v>356</v>
      </c>
      <c r="U11" s="56"/>
      <c r="V11" s="58">
        <f t="shared" si="5"/>
        <v>2373.333333333333</v>
      </c>
      <c r="W11" s="56"/>
      <c r="X11" s="58">
        <f t="shared" si="6"/>
        <v>2136</v>
      </c>
      <c r="AA11" s="112"/>
      <c r="AB11" s="113"/>
      <c r="AF11" s="62"/>
      <c r="AH11" s="62"/>
      <c r="AI11" s="62"/>
    </row>
    <row r="12" spans="1:38" ht="15.95" customHeight="1">
      <c r="A12" s="1"/>
      <c r="B12" s="22">
        <v>1109</v>
      </c>
      <c r="C12" s="9"/>
      <c r="D12" s="65" t="s">
        <v>13</v>
      </c>
      <c r="E12" s="1"/>
      <c r="F12" s="24">
        <f t="shared" si="7"/>
        <v>374.44444444444446</v>
      </c>
      <c r="G12" s="25"/>
      <c r="H12" s="24">
        <f t="shared" si="8"/>
        <v>-37.44444444444445</v>
      </c>
      <c r="I12" s="25"/>
      <c r="J12" s="24">
        <v>337</v>
      </c>
      <c r="K12" s="26"/>
      <c r="L12" s="24">
        <f t="shared" si="0"/>
        <v>2246.666666666667</v>
      </c>
      <c r="M12" s="25"/>
      <c r="N12" s="24">
        <f t="shared" si="1"/>
        <v>2022</v>
      </c>
      <c r="O12" s="1"/>
      <c r="P12" s="55">
        <f t="shared" si="2"/>
        <v>395.55555555555554</v>
      </c>
      <c r="Q12" s="56"/>
      <c r="R12" s="57">
        <f t="shared" si="3"/>
        <v>39.555555555555557</v>
      </c>
      <c r="S12" s="56"/>
      <c r="T12" s="58">
        <f t="shared" si="4"/>
        <v>356</v>
      </c>
      <c r="U12" s="56"/>
      <c r="V12" s="58">
        <f t="shared" si="5"/>
        <v>2373.333333333333</v>
      </c>
      <c r="W12" s="56"/>
      <c r="X12" s="58">
        <f t="shared" si="6"/>
        <v>2136</v>
      </c>
      <c r="AA12" s="112"/>
      <c r="AB12" s="113"/>
      <c r="AF12" s="62"/>
      <c r="AH12" s="62"/>
      <c r="AI12" s="62"/>
    </row>
    <row r="13" spans="1:38" ht="15.95" customHeight="1">
      <c r="A13" s="1"/>
      <c r="B13" s="22">
        <v>1112</v>
      </c>
      <c r="C13" s="9"/>
      <c r="D13" s="65" t="s">
        <v>14</v>
      </c>
      <c r="E13" s="1"/>
      <c r="F13" s="24">
        <f t="shared" si="7"/>
        <v>357.77777777777777</v>
      </c>
      <c r="G13" s="25"/>
      <c r="H13" s="24">
        <f t="shared" si="8"/>
        <v>-35.777777777777779</v>
      </c>
      <c r="I13" s="25"/>
      <c r="J13" s="24">
        <v>322</v>
      </c>
      <c r="K13" s="26"/>
      <c r="L13" s="24">
        <f t="shared" ref="L13:L14" si="9">F13*6</f>
        <v>2146.6666666666665</v>
      </c>
      <c r="M13" s="25"/>
      <c r="N13" s="24">
        <f t="shared" ref="N13:N14" si="10">J13*6</f>
        <v>1932</v>
      </c>
      <c r="O13" s="1"/>
      <c r="P13" s="55">
        <f t="shared" si="2"/>
        <v>377.77777777777777</v>
      </c>
      <c r="Q13" s="56"/>
      <c r="R13" s="57">
        <f t="shared" si="3"/>
        <v>37.777777777777779</v>
      </c>
      <c r="S13" s="56"/>
      <c r="T13" s="58">
        <f t="shared" si="4"/>
        <v>340</v>
      </c>
      <c r="U13" s="56"/>
      <c r="V13" s="58">
        <f t="shared" si="5"/>
        <v>2266.6666666666665</v>
      </c>
      <c r="W13" s="56"/>
      <c r="X13" s="58">
        <f t="shared" si="6"/>
        <v>2040</v>
      </c>
      <c r="AA13" s="112"/>
      <c r="AB13" s="113"/>
      <c r="AF13" s="62"/>
      <c r="AH13" s="62"/>
      <c r="AI13" s="62"/>
    </row>
    <row r="14" spans="1:38" ht="15.95" customHeight="1">
      <c r="A14" s="1"/>
      <c r="B14" s="22">
        <v>1117</v>
      </c>
      <c r="C14" s="9"/>
      <c r="D14" s="65" t="s">
        <v>79</v>
      </c>
      <c r="E14" s="1"/>
      <c r="F14" s="24">
        <f t="shared" ref="F14" si="11">J14/0.9</f>
        <v>357.77777777777777</v>
      </c>
      <c r="G14" s="25"/>
      <c r="H14" s="24">
        <f t="shared" ref="H14" si="12">-F14*10%</f>
        <v>-35.777777777777779</v>
      </c>
      <c r="I14" s="25"/>
      <c r="J14" s="24">
        <v>322</v>
      </c>
      <c r="K14" s="26"/>
      <c r="L14" s="24">
        <f t="shared" si="9"/>
        <v>2146.6666666666665</v>
      </c>
      <c r="M14" s="25"/>
      <c r="N14" s="24">
        <f t="shared" si="10"/>
        <v>1932</v>
      </c>
      <c r="O14" s="1"/>
      <c r="P14" s="55">
        <f t="shared" si="2"/>
        <v>377.77777777777777</v>
      </c>
      <c r="Q14" s="56"/>
      <c r="R14" s="57">
        <f t="shared" si="3"/>
        <v>37.777777777777779</v>
      </c>
      <c r="S14" s="56"/>
      <c r="T14" s="58">
        <f t="shared" si="4"/>
        <v>340</v>
      </c>
      <c r="U14" s="56"/>
      <c r="V14" s="58">
        <f t="shared" si="5"/>
        <v>2266.6666666666665</v>
      </c>
      <c r="W14" s="56"/>
      <c r="X14" s="58">
        <f t="shared" si="6"/>
        <v>2040</v>
      </c>
      <c r="AA14" s="112"/>
      <c r="AB14" s="113"/>
      <c r="AF14" s="62"/>
      <c r="AH14" s="62"/>
      <c r="AI14" s="62"/>
    </row>
    <row r="15" spans="1:38" ht="15.95" customHeight="1">
      <c r="A15" s="1"/>
      <c r="B15" s="106">
        <v>1129</v>
      </c>
      <c r="C15" s="107"/>
      <c r="D15" s="65" t="s">
        <v>101</v>
      </c>
      <c r="E15" s="91"/>
      <c r="F15" s="109">
        <f t="shared" ref="F15:F36" si="13">J15/0.9</f>
        <v>357.77777777777777</v>
      </c>
      <c r="G15" s="110"/>
      <c r="H15" s="109">
        <f t="shared" ref="H15:H36" si="14">-F15*10%</f>
        <v>-35.777777777777779</v>
      </c>
      <c r="I15" s="110"/>
      <c r="J15" s="109">
        <v>322</v>
      </c>
      <c r="K15" s="111"/>
      <c r="L15" s="109">
        <f t="shared" ref="L15:L36" si="15">F15*6</f>
        <v>2146.6666666666665</v>
      </c>
      <c r="M15" s="110"/>
      <c r="N15" s="109">
        <f t="shared" ref="N15:N36" si="16">J15*6</f>
        <v>1932</v>
      </c>
      <c r="O15" s="1"/>
      <c r="P15" s="55">
        <f t="shared" ref="P15:P36" si="17">T15/0.9</f>
        <v>377.77777777777777</v>
      </c>
      <c r="Q15" s="56"/>
      <c r="R15" s="57">
        <f t="shared" ref="R15:R36" si="18">P15*10%</f>
        <v>37.777777777777779</v>
      </c>
      <c r="S15" s="56"/>
      <c r="T15" s="58">
        <f t="shared" si="4"/>
        <v>340</v>
      </c>
      <c r="U15" s="56"/>
      <c r="V15" s="58">
        <f t="shared" ref="V15:V36" si="19">P15*6</f>
        <v>2266.6666666666665</v>
      </c>
      <c r="W15" s="56"/>
      <c r="X15" s="58">
        <f t="shared" ref="X15:X36" si="20">T15*6</f>
        <v>2040</v>
      </c>
      <c r="AA15" s="112"/>
      <c r="AB15" s="113"/>
      <c r="AF15" s="62"/>
      <c r="AH15" s="62"/>
      <c r="AI15" s="62"/>
    </row>
    <row r="16" spans="1:38" ht="15.95" customHeight="1">
      <c r="A16" s="1"/>
      <c r="B16" s="22">
        <v>1120</v>
      </c>
      <c r="C16" s="9"/>
      <c r="D16" s="65" t="s">
        <v>81</v>
      </c>
      <c r="E16" s="1"/>
      <c r="F16" s="24">
        <f t="shared" si="13"/>
        <v>357.77777777777777</v>
      </c>
      <c r="G16" s="25"/>
      <c r="H16" s="24">
        <f t="shared" si="14"/>
        <v>-35.777777777777779</v>
      </c>
      <c r="I16" s="25"/>
      <c r="J16" s="24">
        <v>322</v>
      </c>
      <c r="K16" s="26"/>
      <c r="L16" s="24">
        <f t="shared" si="15"/>
        <v>2146.6666666666665</v>
      </c>
      <c r="M16" s="25"/>
      <c r="N16" s="24">
        <f t="shared" si="16"/>
        <v>1932</v>
      </c>
      <c r="O16" s="1"/>
      <c r="P16" s="55">
        <f t="shared" si="17"/>
        <v>377.77777777777777</v>
      </c>
      <c r="Q16" s="56"/>
      <c r="R16" s="57">
        <f t="shared" si="18"/>
        <v>37.777777777777779</v>
      </c>
      <c r="S16" s="56"/>
      <c r="T16" s="58">
        <f t="shared" si="4"/>
        <v>340</v>
      </c>
      <c r="U16" s="56"/>
      <c r="V16" s="58">
        <f t="shared" si="19"/>
        <v>2266.6666666666665</v>
      </c>
      <c r="W16" s="56"/>
      <c r="X16" s="58">
        <f t="shared" si="20"/>
        <v>2040</v>
      </c>
      <c r="AA16" s="112"/>
      <c r="AB16" s="113"/>
      <c r="AF16" s="62"/>
      <c r="AH16" s="62"/>
      <c r="AI16" s="62"/>
    </row>
    <row r="17" spans="1:35" ht="15.95" customHeight="1">
      <c r="A17" s="1"/>
      <c r="B17" s="22">
        <v>1105</v>
      </c>
      <c r="C17" s="9"/>
      <c r="D17" s="65" t="s">
        <v>15</v>
      </c>
      <c r="E17" s="1"/>
      <c r="F17" s="24">
        <f t="shared" si="13"/>
        <v>357.77777777777777</v>
      </c>
      <c r="G17" s="25"/>
      <c r="H17" s="24">
        <f t="shared" si="14"/>
        <v>-35.777777777777779</v>
      </c>
      <c r="I17" s="25"/>
      <c r="J17" s="24">
        <v>322</v>
      </c>
      <c r="K17" s="26"/>
      <c r="L17" s="24">
        <f t="shared" si="15"/>
        <v>2146.6666666666665</v>
      </c>
      <c r="M17" s="25"/>
      <c r="N17" s="24">
        <f t="shared" si="16"/>
        <v>1932</v>
      </c>
      <c r="O17" s="1"/>
      <c r="P17" s="55">
        <f t="shared" si="17"/>
        <v>377.77777777777777</v>
      </c>
      <c r="Q17" s="56"/>
      <c r="R17" s="57">
        <f t="shared" si="18"/>
        <v>37.777777777777779</v>
      </c>
      <c r="S17" s="56"/>
      <c r="T17" s="58">
        <f t="shared" si="4"/>
        <v>340</v>
      </c>
      <c r="U17" s="56"/>
      <c r="V17" s="58">
        <f t="shared" si="19"/>
        <v>2266.6666666666665</v>
      </c>
      <c r="W17" s="56"/>
      <c r="X17" s="58">
        <f t="shared" si="20"/>
        <v>2040</v>
      </c>
      <c r="AA17" s="112"/>
      <c r="AB17" s="113"/>
      <c r="AF17" s="62"/>
      <c r="AH17" s="62"/>
      <c r="AI17" s="62"/>
    </row>
    <row r="18" spans="1:35" ht="15.95" customHeight="1">
      <c r="A18" s="1"/>
      <c r="B18" s="22">
        <v>1128</v>
      </c>
      <c r="C18" s="9"/>
      <c r="D18" s="65" t="s">
        <v>80</v>
      </c>
      <c r="E18" s="1"/>
      <c r="F18" s="24">
        <f t="shared" si="13"/>
        <v>357.77777777777777</v>
      </c>
      <c r="G18" s="25"/>
      <c r="H18" s="24">
        <f t="shared" si="14"/>
        <v>-35.777777777777779</v>
      </c>
      <c r="I18" s="25"/>
      <c r="J18" s="24">
        <v>322</v>
      </c>
      <c r="K18" s="26"/>
      <c r="L18" s="24">
        <f t="shared" si="15"/>
        <v>2146.6666666666665</v>
      </c>
      <c r="M18" s="25"/>
      <c r="N18" s="24">
        <f t="shared" si="16"/>
        <v>1932</v>
      </c>
      <c r="O18" s="1"/>
      <c r="P18" s="55">
        <f t="shared" si="17"/>
        <v>377.77777777777777</v>
      </c>
      <c r="Q18" s="56"/>
      <c r="R18" s="57">
        <f t="shared" si="18"/>
        <v>37.777777777777779</v>
      </c>
      <c r="S18" s="56"/>
      <c r="T18" s="58">
        <f t="shared" si="4"/>
        <v>340</v>
      </c>
      <c r="U18" s="56"/>
      <c r="V18" s="58">
        <f t="shared" si="19"/>
        <v>2266.6666666666665</v>
      </c>
      <c r="W18" s="56"/>
      <c r="X18" s="58">
        <f t="shared" si="20"/>
        <v>2040</v>
      </c>
      <c r="AA18" s="112"/>
      <c r="AB18" s="113"/>
      <c r="AF18" s="62"/>
      <c r="AH18" s="62"/>
      <c r="AI18" s="62"/>
    </row>
    <row r="19" spans="1:35" ht="15.95" customHeight="1">
      <c r="A19" s="9"/>
      <c r="B19" s="95">
        <v>1125</v>
      </c>
      <c r="C19" s="9"/>
      <c r="D19" s="66" t="s">
        <v>17</v>
      </c>
      <c r="E19" s="28"/>
      <c r="F19" s="24">
        <f t="shared" si="13"/>
        <v>357.77777777777777</v>
      </c>
      <c r="G19" s="25"/>
      <c r="H19" s="24">
        <f t="shared" si="14"/>
        <v>-35.777777777777779</v>
      </c>
      <c r="I19" s="9"/>
      <c r="J19" s="24">
        <v>322</v>
      </c>
      <c r="K19" s="28"/>
      <c r="L19" s="24">
        <f t="shared" si="15"/>
        <v>2146.6666666666665</v>
      </c>
      <c r="M19" s="25"/>
      <c r="N19" s="24">
        <f t="shared" si="16"/>
        <v>1932</v>
      </c>
      <c r="O19" s="9"/>
      <c r="P19" s="55">
        <f t="shared" si="17"/>
        <v>377.77777777777777</v>
      </c>
      <c r="Q19" s="56"/>
      <c r="R19" s="57">
        <f t="shared" si="18"/>
        <v>37.777777777777779</v>
      </c>
      <c r="S19" s="56"/>
      <c r="T19" s="58">
        <f t="shared" si="4"/>
        <v>340</v>
      </c>
      <c r="U19" s="56"/>
      <c r="V19" s="58">
        <f t="shared" si="19"/>
        <v>2266.6666666666665</v>
      </c>
      <c r="W19" s="56"/>
      <c r="X19" s="58">
        <f t="shared" si="20"/>
        <v>2040</v>
      </c>
      <c r="AA19" s="112"/>
      <c r="AB19" s="113"/>
      <c r="AF19" s="62"/>
      <c r="AH19" s="62"/>
      <c r="AI19" s="62"/>
    </row>
    <row r="20" spans="1:35" ht="15.95" customHeight="1">
      <c r="A20" s="1"/>
      <c r="B20" s="22">
        <v>1110</v>
      </c>
      <c r="C20" s="9"/>
      <c r="D20" s="65" t="s">
        <v>18</v>
      </c>
      <c r="E20" s="1"/>
      <c r="F20" s="24">
        <f t="shared" si="13"/>
        <v>357.77777777777777</v>
      </c>
      <c r="G20" s="25"/>
      <c r="H20" s="24">
        <f t="shared" si="14"/>
        <v>-35.777777777777779</v>
      </c>
      <c r="I20" s="25"/>
      <c r="J20" s="24">
        <v>322</v>
      </c>
      <c r="K20" s="26"/>
      <c r="L20" s="24">
        <f t="shared" si="15"/>
        <v>2146.6666666666665</v>
      </c>
      <c r="M20" s="25"/>
      <c r="N20" s="24">
        <f t="shared" si="16"/>
        <v>1932</v>
      </c>
      <c r="O20" s="1"/>
      <c r="P20" s="55">
        <f t="shared" si="17"/>
        <v>377.77777777777777</v>
      </c>
      <c r="Q20" s="56"/>
      <c r="R20" s="57">
        <f t="shared" si="18"/>
        <v>37.777777777777779</v>
      </c>
      <c r="S20" s="56"/>
      <c r="T20" s="58">
        <f t="shared" si="4"/>
        <v>340</v>
      </c>
      <c r="U20" s="56"/>
      <c r="V20" s="58">
        <f t="shared" si="19"/>
        <v>2266.6666666666665</v>
      </c>
      <c r="W20" s="56"/>
      <c r="X20" s="58">
        <f t="shared" si="20"/>
        <v>2040</v>
      </c>
      <c r="AA20" s="112"/>
      <c r="AB20" s="113"/>
      <c r="AF20" s="62"/>
      <c r="AH20" s="62"/>
      <c r="AI20" s="62"/>
    </row>
    <row r="21" spans="1:35" ht="15.95" customHeight="1">
      <c r="A21" s="1"/>
      <c r="B21" s="22">
        <v>1114</v>
      </c>
      <c r="C21" s="9"/>
      <c r="D21" s="65" t="s">
        <v>19</v>
      </c>
      <c r="E21" s="1"/>
      <c r="F21" s="24">
        <f t="shared" si="13"/>
        <v>357.77777777777777</v>
      </c>
      <c r="G21" s="25"/>
      <c r="H21" s="24">
        <f t="shared" si="14"/>
        <v>-35.777777777777779</v>
      </c>
      <c r="I21" s="25"/>
      <c r="J21" s="24">
        <v>322</v>
      </c>
      <c r="K21" s="26"/>
      <c r="L21" s="24">
        <f t="shared" si="15"/>
        <v>2146.6666666666665</v>
      </c>
      <c r="M21" s="25"/>
      <c r="N21" s="24">
        <f t="shared" si="16"/>
        <v>1932</v>
      </c>
      <c r="O21" s="1"/>
      <c r="P21" s="55">
        <f t="shared" si="17"/>
        <v>377.77777777777777</v>
      </c>
      <c r="Q21" s="56"/>
      <c r="R21" s="57">
        <f t="shared" si="18"/>
        <v>37.777777777777779</v>
      </c>
      <c r="S21" s="56"/>
      <c r="T21" s="58">
        <f t="shared" si="4"/>
        <v>340</v>
      </c>
      <c r="U21" s="56"/>
      <c r="V21" s="58">
        <f t="shared" si="19"/>
        <v>2266.6666666666665</v>
      </c>
      <c r="W21" s="56"/>
      <c r="X21" s="58">
        <f t="shared" si="20"/>
        <v>2040</v>
      </c>
      <c r="AA21" s="112"/>
      <c r="AB21" s="113"/>
      <c r="AF21" s="62"/>
      <c r="AH21" s="62"/>
      <c r="AI21" s="62"/>
    </row>
    <row r="22" spans="1:35" ht="15.95" customHeight="1">
      <c r="A22" s="1"/>
      <c r="B22" s="22">
        <v>1115</v>
      </c>
      <c r="C22" s="9"/>
      <c r="D22" s="65" t="s">
        <v>20</v>
      </c>
      <c r="E22" s="1"/>
      <c r="F22" s="24">
        <f t="shared" si="13"/>
        <v>357.77777777777777</v>
      </c>
      <c r="G22" s="25"/>
      <c r="H22" s="24">
        <f t="shared" si="14"/>
        <v>-35.777777777777779</v>
      </c>
      <c r="I22" s="25"/>
      <c r="J22" s="24">
        <v>322</v>
      </c>
      <c r="K22" s="26"/>
      <c r="L22" s="24">
        <f t="shared" si="15"/>
        <v>2146.6666666666665</v>
      </c>
      <c r="M22" s="25"/>
      <c r="N22" s="24">
        <f t="shared" si="16"/>
        <v>1932</v>
      </c>
      <c r="O22" s="1"/>
      <c r="P22" s="55">
        <f t="shared" si="17"/>
        <v>377.77777777777777</v>
      </c>
      <c r="Q22" s="56"/>
      <c r="R22" s="57">
        <f t="shared" si="18"/>
        <v>37.777777777777779</v>
      </c>
      <c r="S22" s="56"/>
      <c r="T22" s="58">
        <f t="shared" si="4"/>
        <v>340</v>
      </c>
      <c r="U22" s="56"/>
      <c r="V22" s="58">
        <f t="shared" si="19"/>
        <v>2266.6666666666665</v>
      </c>
      <c r="W22" s="56"/>
      <c r="X22" s="58">
        <f t="shared" si="20"/>
        <v>2040</v>
      </c>
      <c r="AA22" s="112"/>
      <c r="AB22" s="113"/>
      <c r="AF22" s="62"/>
      <c r="AH22" s="62"/>
      <c r="AI22" s="62"/>
    </row>
    <row r="23" spans="1:35" ht="15.95" customHeight="1">
      <c r="A23" s="1"/>
      <c r="B23" s="22">
        <v>1126</v>
      </c>
      <c r="C23" s="9"/>
      <c r="D23" s="65" t="s">
        <v>82</v>
      </c>
      <c r="E23" s="1"/>
      <c r="F23" s="24">
        <f t="shared" si="13"/>
        <v>357.77777777777777</v>
      </c>
      <c r="G23" s="25"/>
      <c r="H23" s="24">
        <f t="shared" si="14"/>
        <v>-35.777777777777779</v>
      </c>
      <c r="I23" s="25"/>
      <c r="J23" s="24">
        <v>322</v>
      </c>
      <c r="K23" s="26"/>
      <c r="L23" s="24">
        <f t="shared" si="15"/>
        <v>2146.6666666666665</v>
      </c>
      <c r="M23" s="25"/>
      <c r="N23" s="24">
        <f t="shared" si="16"/>
        <v>1932</v>
      </c>
      <c r="O23" s="1"/>
      <c r="P23" s="55">
        <f t="shared" si="17"/>
        <v>377.77777777777777</v>
      </c>
      <c r="Q23" s="56"/>
      <c r="R23" s="57">
        <f t="shared" si="18"/>
        <v>37.777777777777779</v>
      </c>
      <c r="S23" s="56"/>
      <c r="T23" s="58">
        <f t="shared" si="4"/>
        <v>340</v>
      </c>
      <c r="U23" s="56"/>
      <c r="V23" s="58">
        <f t="shared" si="19"/>
        <v>2266.6666666666665</v>
      </c>
      <c r="W23" s="56"/>
      <c r="X23" s="58">
        <f t="shared" si="20"/>
        <v>2040</v>
      </c>
      <c r="AA23" s="112"/>
      <c r="AB23" s="113"/>
      <c r="AF23" s="62"/>
      <c r="AH23" s="62"/>
      <c r="AI23" s="62"/>
    </row>
    <row r="24" spans="1:35" ht="15.95" customHeight="1">
      <c r="A24" s="1"/>
      <c r="B24" s="22">
        <v>1122</v>
      </c>
      <c r="C24" s="9"/>
      <c r="D24" s="65" t="s">
        <v>21</v>
      </c>
      <c r="E24" s="1"/>
      <c r="F24" s="24">
        <f t="shared" si="13"/>
        <v>374.44444444444446</v>
      </c>
      <c r="G24" s="25"/>
      <c r="H24" s="24">
        <f t="shared" si="14"/>
        <v>-37.44444444444445</v>
      </c>
      <c r="I24" s="25"/>
      <c r="J24" s="24">
        <v>337</v>
      </c>
      <c r="K24" s="26"/>
      <c r="L24" s="24">
        <f t="shared" si="15"/>
        <v>2246.666666666667</v>
      </c>
      <c r="M24" s="25"/>
      <c r="N24" s="24">
        <f t="shared" si="16"/>
        <v>2022</v>
      </c>
      <c r="O24" s="1"/>
      <c r="P24" s="55">
        <f t="shared" si="17"/>
        <v>395.55555555555554</v>
      </c>
      <c r="Q24" s="56"/>
      <c r="R24" s="57">
        <f t="shared" si="18"/>
        <v>39.555555555555557</v>
      </c>
      <c r="S24" s="56"/>
      <c r="T24" s="58">
        <f t="shared" si="4"/>
        <v>356</v>
      </c>
      <c r="U24" s="56"/>
      <c r="V24" s="58">
        <f t="shared" si="19"/>
        <v>2373.333333333333</v>
      </c>
      <c r="W24" s="56"/>
      <c r="X24" s="58">
        <f t="shared" si="20"/>
        <v>2136</v>
      </c>
      <c r="AA24" s="112"/>
      <c r="AB24" s="113"/>
      <c r="AF24" s="62"/>
      <c r="AH24" s="62"/>
      <c r="AI24" s="62"/>
    </row>
    <row r="25" spans="1:35" ht="15.95" customHeight="1">
      <c r="A25" s="1"/>
      <c r="B25" s="22">
        <v>1121</v>
      </c>
      <c r="C25" s="9"/>
      <c r="D25" s="65" t="s">
        <v>22</v>
      </c>
      <c r="E25" s="1"/>
      <c r="F25" s="24">
        <f t="shared" si="13"/>
        <v>374.44444444444446</v>
      </c>
      <c r="G25" s="25"/>
      <c r="H25" s="24">
        <f t="shared" si="14"/>
        <v>-37.44444444444445</v>
      </c>
      <c r="I25" s="25"/>
      <c r="J25" s="24">
        <v>337</v>
      </c>
      <c r="K25" s="26"/>
      <c r="L25" s="24">
        <f t="shared" si="15"/>
        <v>2246.666666666667</v>
      </c>
      <c r="M25" s="25"/>
      <c r="N25" s="24">
        <f t="shared" si="16"/>
        <v>2022</v>
      </c>
      <c r="O25" s="1"/>
      <c r="P25" s="55">
        <f t="shared" si="17"/>
        <v>395.55555555555554</v>
      </c>
      <c r="Q25" s="56"/>
      <c r="R25" s="57">
        <f t="shared" si="18"/>
        <v>39.555555555555557</v>
      </c>
      <c r="S25" s="56"/>
      <c r="T25" s="58">
        <f t="shared" si="4"/>
        <v>356</v>
      </c>
      <c r="U25" s="56"/>
      <c r="V25" s="58">
        <f t="shared" si="19"/>
        <v>2373.333333333333</v>
      </c>
      <c r="W25" s="56"/>
      <c r="X25" s="58">
        <f t="shared" si="20"/>
        <v>2136</v>
      </c>
      <c r="AA25" s="112"/>
      <c r="AB25" s="113"/>
      <c r="AF25" s="62"/>
      <c r="AH25" s="62"/>
      <c r="AI25" s="62"/>
    </row>
    <row r="26" spans="1:35" ht="15.95" customHeight="1">
      <c r="A26" s="1"/>
      <c r="B26" s="22">
        <v>1101</v>
      </c>
      <c r="C26" s="9"/>
      <c r="D26" s="65" t="s">
        <v>23</v>
      </c>
      <c r="E26" s="1"/>
      <c r="F26" s="24">
        <f t="shared" si="13"/>
        <v>374.44444444444446</v>
      </c>
      <c r="G26" s="25"/>
      <c r="H26" s="24">
        <f t="shared" si="14"/>
        <v>-37.44444444444445</v>
      </c>
      <c r="I26" s="25"/>
      <c r="J26" s="24">
        <v>337</v>
      </c>
      <c r="K26" s="26"/>
      <c r="L26" s="24">
        <f t="shared" si="15"/>
        <v>2246.666666666667</v>
      </c>
      <c r="M26" s="25"/>
      <c r="N26" s="24">
        <f t="shared" si="16"/>
        <v>2022</v>
      </c>
      <c r="O26" s="1"/>
      <c r="P26" s="55">
        <f t="shared" si="17"/>
        <v>395.55555555555554</v>
      </c>
      <c r="Q26" s="56"/>
      <c r="R26" s="57">
        <f t="shared" si="18"/>
        <v>39.555555555555557</v>
      </c>
      <c r="S26" s="56"/>
      <c r="T26" s="58">
        <f t="shared" si="4"/>
        <v>356</v>
      </c>
      <c r="U26" s="56"/>
      <c r="V26" s="58">
        <f t="shared" si="19"/>
        <v>2373.333333333333</v>
      </c>
      <c r="W26" s="56"/>
      <c r="X26" s="58">
        <f t="shared" si="20"/>
        <v>2136</v>
      </c>
      <c r="AA26" s="112"/>
      <c r="AB26" s="113"/>
      <c r="AF26" s="62"/>
      <c r="AH26" s="62"/>
      <c r="AI26" s="62"/>
    </row>
    <row r="27" spans="1:35" ht="15.95" customHeight="1">
      <c r="A27" s="1"/>
      <c r="B27" s="22">
        <v>1106</v>
      </c>
      <c r="C27" s="9"/>
      <c r="D27" s="65" t="s">
        <v>24</v>
      </c>
      <c r="E27" s="1"/>
      <c r="F27" s="24">
        <f t="shared" si="13"/>
        <v>357.77777777777777</v>
      </c>
      <c r="G27" s="25"/>
      <c r="H27" s="24">
        <f t="shared" si="14"/>
        <v>-35.777777777777779</v>
      </c>
      <c r="I27" s="25"/>
      <c r="J27" s="24">
        <v>322</v>
      </c>
      <c r="K27" s="26"/>
      <c r="L27" s="24">
        <f t="shared" si="15"/>
        <v>2146.6666666666665</v>
      </c>
      <c r="M27" s="25"/>
      <c r="N27" s="24">
        <f t="shared" si="16"/>
        <v>1932</v>
      </c>
      <c r="O27" s="1"/>
      <c r="P27" s="55">
        <f t="shared" si="17"/>
        <v>377.77777777777777</v>
      </c>
      <c r="Q27" s="56"/>
      <c r="R27" s="57">
        <f t="shared" si="18"/>
        <v>37.777777777777779</v>
      </c>
      <c r="S27" s="56"/>
      <c r="T27" s="58">
        <f t="shared" si="4"/>
        <v>340</v>
      </c>
      <c r="U27" s="56"/>
      <c r="V27" s="58">
        <f t="shared" si="19"/>
        <v>2266.6666666666665</v>
      </c>
      <c r="W27" s="56"/>
      <c r="X27" s="58">
        <f t="shared" si="20"/>
        <v>2040</v>
      </c>
      <c r="AA27" s="112"/>
      <c r="AB27" s="113"/>
      <c r="AF27" s="62"/>
      <c r="AH27" s="62"/>
      <c r="AI27" s="62"/>
    </row>
    <row r="28" spans="1:35" ht="15.95" customHeight="1">
      <c r="A28" s="1"/>
      <c r="B28" s="22">
        <v>1104</v>
      </c>
      <c r="C28" s="9"/>
      <c r="D28" s="65" t="s">
        <v>25</v>
      </c>
      <c r="E28" s="1"/>
      <c r="F28" s="24">
        <f t="shared" si="13"/>
        <v>357.77777777777777</v>
      </c>
      <c r="G28" s="25"/>
      <c r="H28" s="24">
        <f t="shared" si="14"/>
        <v>-35.777777777777779</v>
      </c>
      <c r="I28" s="25"/>
      <c r="J28" s="24">
        <v>322</v>
      </c>
      <c r="K28" s="26"/>
      <c r="L28" s="24">
        <f t="shared" si="15"/>
        <v>2146.6666666666665</v>
      </c>
      <c r="M28" s="25"/>
      <c r="N28" s="24">
        <f t="shared" si="16"/>
        <v>1932</v>
      </c>
      <c r="O28" s="1"/>
      <c r="P28" s="55">
        <f t="shared" si="17"/>
        <v>377.77777777777777</v>
      </c>
      <c r="Q28" s="56"/>
      <c r="R28" s="57">
        <f t="shared" si="18"/>
        <v>37.777777777777779</v>
      </c>
      <c r="S28" s="56"/>
      <c r="T28" s="58">
        <f t="shared" si="4"/>
        <v>340</v>
      </c>
      <c r="U28" s="56"/>
      <c r="V28" s="58">
        <f t="shared" si="19"/>
        <v>2266.6666666666665</v>
      </c>
      <c r="W28" s="56"/>
      <c r="X28" s="58">
        <f t="shared" si="20"/>
        <v>2040</v>
      </c>
      <c r="AA28" s="112"/>
      <c r="AB28" s="113"/>
      <c r="AF28" s="62"/>
      <c r="AH28" s="62"/>
      <c r="AI28" s="62"/>
    </row>
    <row r="29" spans="1:35" ht="15.95" customHeight="1">
      <c r="A29" s="1"/>
      <c r="B29" s="22">
        <v>1104</v>
      </c>
      <c r="C29" s="9"/>
      <c r="D29" s="65" t="s">
        <v>88</v>
      </c>
      <c r="E29" s="1"/>
      <c r="F29" s="24">
        <f t="shared" si="13"/>
        <v>322.22222222222223</v>
      </c>
      <c r="G29" s="25"/>
      <c r="H29" s="24">
        <f t="shared" si="14"/>
        <v>-32.222222222222221</v>
      </c>
      <c r="I29" s="25"/>
      <c r="J29" s="24">
        <v>290</v>
      </c>
      <c r="K29" s="26"/>
      <c r="L29" s="24">
        <f t="shared" si="15"/>
        <v>1933.3333333333335</v>
      </c>
      <c r="M29" s="25"/>
      <c r="N29" s="24">
        <f t="shared" si="16"/>
        <v>1740</v>
      </c>
      <c r="O29" s="1"/>
      <c r="P29" s="55">
        <f t="shared" si="17"/>
        <v>340</v>
      </c>
      <c r="Q29" s="56"/>
      <c r="R29" s="57">
        <f t="shared" si="18"/>
        <v>34</v>
      </c>
      <c r="S29" s="56"/>
      <c r="T29" s="58">
        <f t="shared" si="4"/>
        <v>306</v>
      </c>
      <c r="U29" s="56"/>
      <c r="V29" s="58">
        <f t="shared" si="19"/>
        <v>2040</v>
      </c>
      <c r="W29" s="56"/>
      <c r="X29" s="58">
        <f t="shared" si="20"/>
        <v>1836</v>
      </c>
      <c r="AA29" s="112"/>
      <c r="AB29" s="113"/>
      <c r="AF29" s="62"/>
      <c r="AH29" s="62"/>
      <c r="AI29" s="62"/>
    </row>
    <row r="30" spans="1:35" ht="15.95" customHeight="1">
      <c r="A30" s="1"/>
      <c r="B30" s="22">
        <v>1111</v>
      </c>
      <c r="C30" s="9"/>
      <c r="D30" s="65" t="s">
        <v>78</v>
      </c>
      <c r="E30" s="1"/>
      <c r="F30" s="24">
        <f t="shared" si="13"/>
        <v>374.44444444444446</v>
      </c>
      <c r="G30" s="25"/>
      <c r="H30" s="24">
        <f t="shared" si="14"/>
        <v>-37.44444444444445</v>
      </c>
      <c r="I30" s="25"/>
      <c r="J30" s="24">
        <v>337</v>
      </c>
      <c r="K30" s="26"/>
      <c r="L30" s="24">
        <f t="shared" si="15"/>
        <v>2246.666666666667</v>
      </c>
      <c r="M30" s="25"/>
      <c r="N30" s="24">
        <f t="shared" si="16"/>
        <v>2022</v>
      </c>
      <c r="O30" s="1"/>
      <c r="P30" s="55">
        <f t="shared" si="17"/>
        <v>395.55555555555554</v>
      </c>
      <c r="Q30" s="56"/>
      <c r="R30" s="57">
        <f t="shared" si="18"/>
        <v>39.555555555555557</v>
      </c>
      <c r="S30" s="56"/>
      <c r="T30" s="58">
        <f t="shared" si="4"/>
        <v>356</v>
      </c>
      <c r="U30" s="56"/>
      <c r="V30" s="58">
        <f t="shared" si="19"/>
        <v>2373.333333333333</v>
      </c>
      <c r="W30" s="56"/>
      <c r="X30" s="58">
        <f t="shared" si="20"/>
        <v>2136</v>
      </c>
      <c r="AA30" s="112"/>
      <c r="AB30" s="113"/>
      <c r="AF30" s="62"/>
      <c r="AH30" s="62"/>
      <c r="AI30" s="62"/>
    </row>
    <row r="31" spans="1:35" ht="30.75" customHeight="1">
      <c r="A31" s="1"/>
      <c r="B31" s="22">
        <v>1102</v>
      </c>
      <c r="C31" s="9"/>
      <c r="D31" s="65" t="s">
        <v>26</v>
      </c>
      <c r="E31" s="1"/>
      <c r="F31" s="24">
        <f t="shared" si="13"/>
        <v>374.44444444444446</v>
      </c>
      <c r="G31" s="25"/>
      <c r="H31" s="24">
        <f t="shared" si="14"/>
        <v>-37.44444444444445</v>
      </c>
      <c r="I31" s="25"/>
      <c r="J31" s="24">
        <v>337</v>
      </c>
      <c r="K31" s="26"/>
      <c r="L31" s="24">
        <f t="shared" si="15"/>
        <v>2246.666666666667</v>
      </c>
      <c r="M31" s="25"/>
      <c r="N31" s="24">
        <f t="shared" si="16"/>
        <v>2022</v>
      </c>
      <c r="O31" s="1"/>
      <c r="P31" s="55">
        <f t="shared" si="17"/>
        <v>395.55555555555554</v>
      </c>
      <c r="Q31" s="56"/>
      <c r="R31" s="57">
        <f t="shared" si="18"/>
        <v>39.555555555555557</v>
      </c>
      <c r="S31" s="56"/>
      <c r="T31" s="58">
        <f t="shared" si="4"/>
        <v>356</v>
      </c>
      <c r="U31" s="56"/>
      <c r="V31" s="58">
        <f t="shared" si="19"/>
        <v>2373.333333333333</v>
      </c>
      <c r="W31" s="56"/>
      <c r="X31" s="58">
        <f t="shared" si="20"/>
        <v>2136</v>
      </c>
      <c r="AA31" s="112"/>
      <c r="AB31" s="113"/>
      <c r="AF31" s="62"/>
      <c r="AH31" s="62"/>
      <c r="AI31" s="62"/>
    </row>
    <row r="32" spans="1:35" ht="30">
      <c r="A32" s="1"/>
      <c r="B32" s="22">
        <v>1108</v>
      </c>
      <c r="C32" s="9"/>
      <c r="D32" s="65" t="s">
        <v>36</v>
      </c>
      <c r="E32" s="1"/>
      <c r="F32" s="24">
        <f t="shared" si="13"/>
        <v>357.77777777777777</v>
      </c>
      <c r="G32" s="25"/>
      <c r="H32" s="24">
        <f t="shared" si="14"/>
        <v>-35.777777777777779</v>
      </c>
      <c r="I32" s="25"/>
      <c r="J32" s="24">
        <v>322</v>
      </c>
      <c r="K32" s="26"/>
      <c r="L32" s="24">
        <f t="shared" si="15"/>
        <v>2146.6666666666665</v>
      </c>
      <c r="M32" s="25"/>
      <c r="N32" s="24">
        <f t="shared" si="16"/>
        <v>1932</v>
      </c>
      <c r="O32" s="1"/>
      <c r="P32" s="55">
        <f t="shared" si="17"/>
        <v>377.77777777777777</v>
      </c>
      <c r="Q32" s="56"/>
      <c r="R32" s="57">
        <f t="shared" si="18"/>
        <v>37.777777777777779</v>
      </c>
      <c r="S32" s="56"/>
      <c r="T32" s="58">
        <f t="shared" si="4"/>
        <v>340</v>
      </c>
      <c r="U32" s="56"/>
      <c r="V32" s="58">
        <f t="shared" si="19"/>
        <v>2266.6666666666665</v>
      </c>
      <c r="W32" s="56"/>
      <c r="X32" s="58">
        <f t="shared" si="20"/>
        <v>2040</v>
      </c>
      <c r="AA32" s="112"/>
      <c r="AB32" s="113"/>
      <c r="AF32" s="62"/>
      <c r="AH32" s="62"/>
      <c r="AI32" s="62"/>
    </row>
    <row r="33" spans="1:35" ht="15.95" customHeight="1">
      <c r="A33" s="1"/>
      <c r="B33" s="22">
        <v>1127</v>
      </c>
      <c r="C33" s="9"/>
      <c r="D33" s="65" t="s">
        <v>83</v>
      </c>
      <c r="E33" s="1"/>
      <c r="F33" s="24">
        <f t="shared" si="13"/>
        <v>357.77777777777777</v>
      </c>
      <c r="G33" s="25"/>
      <c r="H33" s="24">
        <f t="shared" si="14"/>
        <v>-35.777777777777779</v>
      </c>
      <c r="I33" s="25"/>
      <c r="J33" s="24">
        <v>322</v>
      </c>
      <c r="K33" s="26"/>
      <c r="L33" s="24">
        <f t="shared" si="15"/>
        <v>2146.6666666666665</v>
      </c>
      <c r="M33" s="25"/>
      <c r="N33" s="24">
        <f t="shared" si="16"/>
        <v>1932</v>
      </c>
      <c r="O33" s="1"/>
      <c r="P33" s="55">
        <f t="shared" si="17"/>
        <v>377.77777777777777</v>
      </c>
      <c r="Q33" s="56"/>
      <c r="R33" s="57">
        <f t="shared" si="18"/>
        <v>37.777777777777779</v>
      </c>
      <c r="S33" s="56"/>
      <c r="T33" s="58">
        <f t="shared" si="4"/>
        <v>340</v>
      </c>
      <c r="U33" s="56"/>
      <c r="V33" s="58">
        <f t="shared" si="19"/>
        <v>2266.6666666666665</v>
      </c>
      <c r="W33" s="56"/>
      <c r="X33" s="58">
        <f t="shared" si="20"/>
        <v>2040</v>
      </c>
      <c r="AA33" s="112"/>
      <c r="AB33" s="113"/>
      <c r="AF33" s="62"/>
      <c r="AH33" s="62"/>
      <c r="AI33" s="62"/>
    </row>
    <row r="34" spans="1:35" ht="15.95" customHeight="1">
      <c r="A34" s="1"/>
      <c r="B34" s="22">
        <v>1123</v>
      </c>
      <c r="C34" s="9"/>
      <c r="D34" s="65" t="s">
        <v>28</v>
      </c>
      <c r="E34" s="1"/>
      <c r="F34" s="24">
        <f t="shared" si="13"/>
        <v>413.33333333333331</v>
      </c>
      <c r="G34" s="25"/>
      <c r="H34" s="24">
        <f t="shared" si="14"/>
        <v>-41.333333333333336</v>
      </c>
      <c r="I34" s="25"/>
      <c r="J34" s="24">
        <v>372</v>
      </c>
      <c r="K34" s="26"/>
      <c r="L34" s="24">
        <f t="shared" si="15"/>
        <v>2480</v>
      </c>
      <c r="M34" s="25"/>
      <c r="N34" s="24">
        <f t="shared" si="16"/>
        <v>2232</v>
      </c>
      <c r="O34" s="1"/>
      <c r="P34" s="55">
        <f t="shared" si="17"/>
        <v>436.66666666666663</v>
      </c>
      <c r="Q34" s="56"/>
      <c r="R34" s="57">
        <f t="shared" si="18"/>
        <v>43.666666666666664</v>
      </c>
      <c r="S34" s="56"/>
      <c r="T34" s="58">
        <f t="shared" si="4"/>
        <v>393</v>
      </c>
      <c r="U34" s="56"/>
      <c r="V34" s="58">
        <f t="shared" si="19"/>
        <v>2620</v>
      </c>
      <c r="W34" s="56"/>
      <c r="X34" s="58">
        <f t="shared" si="20"/>
        <v>2358</v>
      </c>
      <c r="AA34" s="112"/>
      <c r="AB34" s="113"/>
      <c r="AF34" s="62"/>
      <c r="AH34" s="62"/>
      <c r="AI34" s="62"/>
    </row>
    <row r="35" spans="1:35" ht="15.95" customHeight="1">
      <c r="A35" s="1"/>
      <c r="B35" s="22">
        <v>1103</v>
      </c>
      <c r="C35" s="9"/>
      <c r="D35" s="65" t="s">
        <v>29</v>
      </c>
      <c r="E35" s="1"/>
      <c r="F35" s="24">
        <f t="shared" si="13"/>
        <v>413.33333333333331</v>
      </c>
      <c r="G35" s="25"/>
      <c r="H35" s="24">
        <f t="shared" si="14"/>
        <v>-41.333333333333336</v>
      </c>
      <c r="I35" s="25"/>
      <c r="J35" s="24">
        <v>372</v>
      </c>
      <c r="K35" s="26"/>
      <c r="L35" s="24">
        <f t="shared" si="15"/>
        <v>2480</v>
      </c>
      <c r="M35" s="25"/>
      <c r="N35" s="24">
        <f t="shared" si="16"/>
        <v>2232</v>
      </c>
      <c r="O35" s="1"/>
      <c r="P35" s="55">
        <f t="shared" si="17"/>
        <v>436.66666666666663</v>
      </c>
      <c r="Q35" s="56"/>
      <c r="R35" s="57">
        <f t="shared" si="18"/>
        <v>43.666666666666664</v>
      </c>
      <c r="S35" s="56"/>
      <c r="T35" s="58">
        <f t="shared" si="4"/>
        <v>393</v>
      </c>
      <c r="U35" s="56"/>
      <c r="V35" s="58">
        <f t="shared" si="19"/>
        <v>2620</v>
      </c>
      <c r="W35" s="56"/>
      <c r="X35" s="58">
        <f t="shared" si="20"/>
        <v>2358</v>
      </c>
      <c r="AA35" s="112"/>
      <c r="AB35" s="113"/>
      <c r="AF35" s="62"/>
      <c r="AH35" s="62"/>
      <c r="AI35" s="62"/>
    </row>
    <row r="36" spans="1:35" ht="15.75" customHeight="1">
      <c r="A36" s="1"/>
      <c r="B36" s="22">
        <v>1163</v>
      </c>
      <c r="C36" s="9"/>
      <c r="D36" s="65" t="s">
        <v>30</v>
      </c>
      <c r="E36" s="1"/>
      <c r="F36" s="24">
        <f t="shared" si="13"/>
        <v>336.66666666666669</v>
      </c>
      <c r="G36" s="25"/>
      <c r="H36" s="24">
        <f t="shared" si="14"/>
        <v>-33.666666666666671</v>
      </c>
      <c r="I36" s="25"/>
      <c r="J36" s="24">
        <v>303</v>
      </c>
      <c r="K36" s="26"/>
      <c r="L36" s="24">
        <f t="shared" si="15"/>
        <v>2020</v>
      </c>
      <c r="M36" s="25"/>
      <c r="N36" s="24">
        <f t="shared" si="16"/>
        <v>1818</v>
      </c>
      <c r="O36" s="1"/>
      <c r="P36" s="55">
        <f t="shared" si="17"/>
        <v>355.55555555555554</v>
      </c>
      <c r="Q36" s="56"/>
      <c r="R36" s="57">
        <f t="shared" si="18"/>
        <v>35.555555555555557</v>
      </c>
      <c r="S36" s="56"/>
      <c r="T36" s="58">
        <f t="shared" si="4"/>
        <v>320</v>
      </c>
      <c r="U36" s="56"/>
      <c r="V36" s="58">
        <f t="shared" si="19"/>
        <v>2133.333333333333</v>
      </c>
      <c r="W36" s="56"/>
      <c r="X36" s="58">
        <f t="shared" si="20"/>
        <v>1920</v>
      </c>
      <c r="AA36" s="112"/>
      <c r="AB36" s="113"/>
      <c r="AE36" s="54"/>
      <c r="AF36" s="114"/>
      <c r="AH36" s="62"/>
      <c r="AI36" s="62"/>
    </row>
    <row r="37" spans="1:35" ht="4.7" customHeight="1">
      <c r="A37" s="9"/>
      <c r="B37" s="31"/>
      <c r="C37" s="9"/>
      <c r="D37" s="28"/>
      <c r="E37" s="28"/>
      <c r="F37" s="28"/>
      <c r="G37" s="9"/>
      <c r="H37" s="9"/>
      <c r="I37" s="9"/>
      <c r="J37" s="32"/>
      <c r="K37" s="28"/>
      <c r="L37" s="9"/>
      <c r="M37" s="9"/>
      <c r="N37" s="28"/>
      <c r="O37" s="9"/>
      <c r="AB37" s="113"/>
      <c r="AE37" s="54"/>
      <c r="AF37" s="114">
        <f t="shared" ref="AF37" si="21">T37-J37-AE37</f>
        <v>0</v>
      </c>
      <c r="AH37" s="62">
        <f t="shared" ref="AH37" si="22">P37*6-V37</f>
        <v>0</v>
      </c>
      <c r="AI37" s="62">
        <f t="shared" ref="AI37" si="23">T37*6-X37</f>
        <v>0</v>
      </c>
    </row>
    <row r="38" spans="1:35" ht="15.75" customHeight="1">
      <c r="A38" s="33"/>
      <c r="B38" s="119" t="s">
        <v>31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33"/>
      <c r="P38" s="62"/>
      <c r="R38" s="62"/>
      <c r="T38" s="62"/>
      <c r="AE38" s="54"/>
      <c r="AF38" s="54"/>
    </row>
    <row r="39" spans="1:35" ht="21.75" customHeight="1">
      <c r="A39" s="9"/>
      <c r="B39" s="31"/>
      <c r="C39" s="9"/>
      <c r="D39" s="28"/>
      <c r="E39" s="28"/>
      <c r="F39" s="28"/>
      <c r="G39" s="9"/>
      <c r="H39" s="9"/>
      <c r="I39" s="9"/>
      <c r="J39" s="32"/>
      <c r="K39" s="28"/>
      <c r="L39" s="9"/>
      <c r="M39" s="9"/>
      <c r="N39" s="34"/>
      <c r="O39" s="9"/>
      <c r="P39" s="62"/>
      <c r="T39" s="62"/>
      <c r="V39" s="62"/>
      <c r="X39" s="62"/>
    </row>
    <row r="40" spans="1:35" ht="15.75" customHeight="1">
      <c r="A40" s="35"/>
      <c r="B40" s="120" t="s">
        <v>32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35"/>
      <c r="V40" s="62"/>
      <c r="X40" s="62"/>
    </row>
    <row r="41" spans="1:35" ht="15" customHeight="1">
      <c r="A41" s="9"/>
      <c r="B41" s="36"/>
      <c r="C41" s="9"/>
      <c r="D41" s="9"/>
      <c r="E41" s="9"/>
      <c r="F41" s="9"/>
      <c r="G41" s="9"/>
      <c r="H41" s="9"/>
      <c r="I41" s="9"/>
      <c r="J41" s="37"/>
      <c r="K41" s="9"/>
      <c r="L41" s="9"/>
      <c r="M41" s="9"/>
      <c r="N41" s="38"/>
      <c r="O41" s="9"/>
      <c r="V41" s="62"/>
      <c r="X41" s="62"/>
    </row>
    <row r="42" spans="1:35" ht="15.75" customHeight="1">
      <c r="A42" s="35"/>
      <c r="B42" s="121" t="s">
        <v>100</v>
      </c>
      <c r="C42" s="121"/>
      <c r="D42" s="121"/>
      <c r="E42" s="121"/>
      <c r="F42" s="121"/>
      <c r="G42" s="121"/>
      <c r="H42" s="121"/>
      <c r="I42" s="121"/>
      <c r="J42" s="121"/>
      <c r="K42" s="94"/>
      <c r="L42" s="94"/>
      <c r="M42" s="9"/>
      <c r="N42" s="94"/>
      <c r="O42" s="35"/>
      <c r="R42" s="62"/>
    </row>
    <row r="43" spans="1:35" ht="15" customHeight="1">
      <c r="A43" s="35"/>
      <c r="B43" s="35"/>
      <c r="C43" s="9"/>
      <c r="D43" s="35"/>
      <c r="E43" s="35"/>
      <c r="F43" s="35"/>
      <c r="G43" s="9"/>
      <c r="H43" s="35"/>
      <c r="I43" s="9"/>
      <c r="J43" s="35"/>
      <c r="K43" s="35"/>
      <c r="L43" s="35"/>
      <c r="M43" s="9"/>
      <c r="N43" s="35"/>
      <c r="O43" s="35"/>
    </row>
    <row r="44" spans="1:35" ht="15.75" customHeight="1">
      <c r="A44" s="26"/>
      <c r="B44" s="117" t="s">
        <v>33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26"/>
    </row>
    <row r="45" spans="1:35" ht="15.75" customHeight="1">
      <c r="A45" s="26"/>
      <c r="B45" s="117" t="s">
        <v>84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26"/>
    </row>
    <row r="46" spans="1:35" ht="15.75" customHeight="1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</sheetData>
  <mergeCells count="10">
    <mergeCell ref="B44:N44"/>
    <mergeCell ref="B45:N45"/>
    <mergeCell ref="P2:R2"/>
    <mergeCell ref="P4:R4"/>
    <mergeCell ref="B2:N2"/>
    <mergeCell ref="B3:N3"/>
    <mergeCell ref="B4:N4"/>
    <mergeCell ref="B38:N38"/>
    <mergeCell ref="B40:N40"/>
    <mergeCell ref="B42:J42"/>
  </mergeCells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verticalDpi="0" r:id="rId1"/>
  <headerFooter>
    <oddHeader>&amp;R&amp;"Arial,Negrito"&amp;18Anexo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B1:C37"/>
  <sheetViews>
    <sheetView showGridLines="0" workbookViewId="0">
      <selection activeCell="C15" sqref="C15"/>
    </sheetView>
  </sheetViews>
  <sheetFormatPr defaultColWidth="9.140625" defaultRowHeight="12.75"/>
  <cols>
    <col min="1" max="1" width="1.7109375" style="41" customWidth="1"/>
    <col min="2" max="2" width="12.42578125" style="41" customWidth="1"/>
    <col min="3" max="3" width="31.28515625" style="41" bestFit="1" customWidth="1"/>
    <col min="4" max="16384" width="9.140625" style="41"/>
  </cols>
  <sheetData>
    <row r="1" spans="2:3" ht="7.7" customHeight="1"/>
    <row r="2" spans="2:3" ht="15.75">
      <c r="B2" s="42" t="s">
        <v>38</v>
      </c>
      <c r="C2" s="42" t="s">
        <v>39</v>
      </c>
    </row>
    <row r="3" spans="2:3">
      <c r="B3" s="43" t="s">
        <v>40</v>
      </c>
      <c r="C3" s="43" t="s">
        <v>41</v>
      </c>
    </row>
    <row r="4" spans="2:3">
      <c r="B4" s="43" t="s">
        <v>40</v>
      </c>
      <c r="C4" s="43" t="s">
        <v>42</v>
      </c>
    </row>
    <row r="5" spans="2:3">
      <c r="B5" s="43" t="s">
        <v>40</v>
      </c>
      <c r="C5" s="43" t="s">
        <v>43</v>
      </c>
    </row>
    <row r="6" spans="2:3">
      <c r="B6" s="43" t="s">
        <v>44</v>
      </c>
      <c r="C6" s="43" t="s">
        <v>45</v>
      </c>
    </row>
    <row r="7" spans="2:3">
      <c r="B7" s="43" t="s">
        <v>44</v>
      </c>
      <c r="C7" s="43" t="s">
        <v>46</v>
      </c>
    </row>
    <row r="8" spans="2:3">
      <c r="B8" s="43" t="s">
        <v>44</v>
      </c>
      <c r="C8" s="43" t="s">
        <v>47</v>
      </c>
    </row>
    <row r="9" spans="2:3">
      <c r="B9" s="43" t="s">
        <v>44</v>
      </c>
      <c r="C9" s="43" t="s">
        <v>48</v>
      </c>
    </row>
    <row r="10" spans="2:3">
      <c r="B10" s="43" t="s">
        <v>44</v>
      </c>
      <c r="C10" s="43" t="s">
        <v>49</v>
      </c>
    </row>
    <row r="11" spans="2:3">
      <c r="B11" s="43" t="s">
        <v>44</v>
      </c>
      <c r="C11" s="43" t="s">
        <v>50</v>
      </c>
    </row>
    <row r="12" spans="2:3">
      <c r="B12" s="43" t="s">
        <v>44</v>
      </c>
      <c r="C12" s="43" t="s">
        <v>51</v>
      </c>
    </row>
    <row r="13" spans="2:3">
      <c r="B13" s="43" t="s">
        <v>44</v>
      </c>
      <c r="C13" s="43" t="s">
        <v>52</v>
      </c>
    </row>
    <row r="14" spans="2:3">
      <c r="B14" s="43" t="s">
        <v>44</v>
      </c>
      <c r="C14" s="43" t="s">
        <v>53</v>
      </c>
    </row>
    <row r="15" spans="2:3">
      <c r="B15" s="43" t="s">
        <v>44</v>
      </c>
      <c r="C15" s="43" t="s">
        <v>54</v>
      </c>
    </row>
    <row r="16" spans="2:3">
      <c r="B16" s="43" t="s">
        <v>55</v>
      </c>
      <c r="C16" s="43" t="s">
        <v>56</v>
      </c>
    </row>
    <row r="17" spans="2:3">
      <c r="B17" s="43" t="s">
        <v>55</v>
      </c>
      <c r="C17" s="43" t="s">
        <v>57</v>
      </c>
    </row>
    <row r="18" spans="2:3">
      <c r="B18" s="43" t="s">
        <v>55</v>
      </c>
      <c r="C18" s="43" t="s">
        <v>58</v>
      </c>
    </row>
    <row r="19" spans="2:3">
      <c r="B19" s="43" t="s">
        <v>55</v>
      </c>
      <c r="C19" s="43" t="s">
        <v>59</v>
      </c>
    </row>
    <row r="20" spans="2:3">
      <c r="B20" s="43" t="s">
        <v>55</v>
      </c>
      <c r="C20" s="43" t="s">
        <v>60</v>
      </c>
    </row>
    <row r="21" spans="2:3">
      <c r="B21" s="43" t="s">
        <v>55</v>
      </c>
      <c r="C21" s="43" t="s">
        <v>61</v>
      </c>
    </row>
    <row r="22" spans="2:3">
      <c r="B22" s="43" t="s">
        <v>55</v>
      </c>
      <c r="C22" s="43" t="s">
        <v>62</v>
      </c>
    </row>
    <row r="23" spans="2:3">
      <c r="B23" s="43" t="s">
        <v>55</v>
      </c>
      <c r="C23" s="43" t="s">
        <v>63</v>
      </c>
    </row>
    <row r="24" spans="2:3">
      <c r="B24" s="43" t="s">
        <v>55</v>
      </c>
      <c r="C24" s="43" t="s">
        <v>64</v>
      </c>
    </row>
    <row r="25" spans="2:3">
      <c r="B25" s="43" t="s">
        <v>55</v>
      </c>
      <c r="C25" s="43" t="s">
        <v>65</v>
      </c>
    </row>
    <row r="26" spans="2:3">
      <c r="B26" s="43" t="s">
        <v>55</v>
      </c>
      <c r="C26" s="43" t="s">
        <v>66</v>
      </c>
    </row>
    <row r="27" spans="2:3">
      <c r="B27" s="43" t="s">
        <v>55</v>
      </c>
      <c r="C27" s="43" t="s">
        <v>67</v>
      </c>
    </row>
    <row r="28" spans="2:3">
      <c r="B28" s="43" t="s">
        <v>55</v>
      </c>
      <c r="C28" s="43" t="s">
        <v>68</v>
      </c>
    </row>
    <row r="29" spans="2:3">
      <c r="B29" s="43" t="s">
        <v>55</v>
      </c>
      <c r="C29" s="43" t="s">
        <v>69</v>
      </c>
    </row>
    <row r="30" spans="2:3">
      <c r="B30" s="43" t="s">
        <v>55</v>
      </c>
      <c r="C30" s="43" t="s">
        <v>70</v>
      </c>
    </row>
    <row r="31" spans="2:3">
      <c r="B31" s="43" t="s">
        <v>55</v>
      </c>
      <c r="C31" s="43" t="s">
        <v>71</v>
      </c>
    </row>
    <row r="32" spans="2:3">
      <c r="B32" s="43" t="s">
        <v>55</v>
      </c>
      <c r="C32" s="43" t="s">
        <v>72</v>
      </c>
    </row>
    <row r="33" spans="2:3">
      <c r="B33" s="43" t="s">
        <v>55</v>
      </c>
      <c r="C33" s="43" t="s">
        <v>73</v>
      </c>
    </row>
    <row r="34" spans="2:3">
      <c r="B34" s="43" t="s">
        <v>55</v>
      </c>
      <c r="C34" s="43" t="s">
        <v>74</v>
      </c>
    </row>
    <row r="35" spans="2:3">
      <c r="B35" s="43" t="s">
        <v>55</v>
      </c>
      <c r="C35" s="43" t="s">
        <v>75</v>
      </c>
    </row>
    <row r="36" spans="2:3">
      <c r="B36" s="43" t="s">
        <v>55</v>
      </c>
      <c r="C36" s="43" t="s">
        <v>76</v>
      </c>
    </row>
    <row r="37" spans="2:3">
      <c r="B37" s="43" t="s">
        <v>55</v>
      </c>
      <c r="C37" s="43" t="s">
        <v>77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46"/>
  <sheetViews>
    <sheetView showGridLines="0" zoomScaleNormal="100" workbookViewId="0">
      <selection activeCell="B41" sqref="B41:I41"/>
    </sheetView>
  </sheetViews>
  <sheetFormatPr defaultColWidth="9.140625" defaultRowHeight="15.7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8554687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0.85546875" style="7" customWidth="1"/>
    <col min="11" max="11" width="19.7109375" style="7" customWidth="1"/>
    <col min="12" max="12" width="0.42578125" style="7" customWidth="1"/>
    <col min="13" max="13" width="19.7109375" style="7" customWidth="1"/>
    <col min="14" max="14" width="1.7109375" style="7" customWidth="1"/>
    <col min="15" max="16384" width="9.140625" style="7"/>
  </cols>
  <sheetData>
    <row r="1" spans="1:14" s="5" customFormat="1" ht="12.75" customHeight="1">
      <c r="A1" s="1"/>
      <c r="B1" s="2"/>
      <c r="C1" s="1"/>
      <c r="D1" s="3"/>
      <c r="E1" s="1"/>
      <c r="F1" s="4"/>
      <c r="G1" s="1"/>
      <c r="H1" s="4"/>
      <c r="I1" s="1"/>
      <c r="J1" s="1"/>
      <c r="K1" s="4"/>
      <c r="L1" s="1"/>
      <c r="N1" s="6"/>
    </row>
    <row r="2" spans="1:14" ht="23.25" customHeight="1">
      <c r="A2" s="1"/>
      <c r="B2" s="117" t="s">
        <v>0</v>
      </c>
      <c r="C2" s="117"/>
      <c r="D2" s="117"/>
      <c r="E2" s="117"/>
      <c r="F2" s="117"/>
      <c r="G2" s="117"/>
      <c r="H2" s="117"/>
      <c r="I2" s="86"/>
      <c r="J2" s="86"/>
      <c r="K2" s="86"/>
      <c r="L2" s="86"/>
      <c r="M2" s="86"/>
      <c r="N2" s="1"/>
    </row>
    <row r="3" spans="1:14" s="77" customFormat="1" ht="3.75" customHeight="1">
      <c r="A3" s="1"/>
      <c r="B3" s="73"/>
      <c r="C3" s="1"/>
      <c r="D3" s="10"/>
      <c r="E3" s="1"/>
      <c r="F3" s="75"/>
      <c r="G3" s="1"/>
      <c r="H3" s="75"/>
      <c r="I3" s="1"/>
      <c r="J3" s="1"/>
      <c r="K3" s="76"/>
    </row>
    <row r="4" spans="1:14" s="21" customFormat="1" ht="14.25" customHeight="1">
      <c r="A4" s="1"/>
      <c r="B4" s="118" t="s">
        <v>90</v>
      </c>
      <c r="C4" s="118"/>
      <c r="D4" s="118"/>
      <c r="E4" s="118"/>
      <c r="F4" s="118"/>
      <c r="G4" s="118"/>
      <c r="H4" s="118"/>
      <c r="I4" s="118"/>
      <c r="J4" s="118"/>
      <c r="K4" s="1"/>
    </row>
    <row r="5" spans="1:14" s="21" customFormat="1" ht="6.75" customHeight="1">
      <c r="A5" s="1"/>
      <c r="B5" s="73"/>
      <c r="C5" s="9"/>
      <c r="D5" s="10"/>
      <c r="E5" s="1"/>
      <c r="F5" s="75"/>
      <c r="G5" s="9"/>
      <c r="H5" s="75"/>
      <c r="I5" s="9"/>
      <c r="J5" s="1"/>
      <c r="K5" s="1"/>
    </row>
    <row r="6" spans="1:14">
      <c r="A6" s="12"/>
      <c r="B6" s="13" t="s">
        <v>2</v>
      </c>
      <c r="C6" s="14"/>
      <c r="D6" s="15" t="s">
        <v>3</v>
      </c>
      <c r="E6" s="12"/>
      <c r="F6" s="16" t="s">
        <v>91</v>
      </c>
      <c r="G6" s="14"/>
      <c r="H6" s="16" t="s">
        <v>92</v>
      </c>
      <c r="I6" s="14"/>
      <c r="J6" s="12"/>
      <c r="L6" s="78"/>
      <c r="M6" s="84"/>
      <c r="N6" s="12"/>
    </row>
    <row r="7" spans="1:14" s="21" customFormat="1" ht="4.7" customHeight="1">
      <c r="A7" s="1"/>
      <c r="B7" s="18"/>
      <c r="C7" s="9"/>
      <c r="D7" s="19"/>
      <c r="E7" s="1"/>
      <c r="F7" s="20"/>
      <c r="G7" s="9"/>
      <c r="H7" s="20"/>
      <c r="I7" s="9"/>
      <c r="J7" s="1"/>
      <c r="K7" s="79"/>
      <c r="L7" s="80"/>
      <c r="M7" s="79"/>
      <c r="N7" s="1"/>
    </row>
    <row r="8" spans="1:14">
      <c r="A8" s="1"/>
      <c r="B8" s="22">
        <v>1100</v>
      </c>
      <c r="C8" s="9"/>
      <c r="D8" s="23" t="s">
        <v>9</v>
      </c>
      <c r="E8" s="1"/>
      <c r="F8" s="87" t="s">
        <v>94</v>
      </c>
      <c r="G8" s="69"/>
      <c r="H8" s="88">
        <v>300</v>
      </c>
      <c r="I8" s="69"/>
      <c r="J8" s="70"/>
      <c r="K8" s="81"/>
      <c r="L8" s="82"/>
      <c r="M8" s="81"/>
      <c r="N8" s="1"/>
    </row>
    <row r="9" spans="1:14">
      <c r="A9" s="1"/>
      <c r="B9" s="22">
        <v>1124</v>
      </c>
      <c r="C9" s="9"/>
      <c r="D9" s="23" t="s">
        <v>10</v>
      </c>
      <c r="E9" s="1"/>
      <c r="F9" s="87" t="s">
        <v>95</v>
      </c>
      <c r="G9" s="69"/>
      <c r="H9" s="88">
        <v>150</v>
      </c>
      <c r="I9" s="69"/>
      <c r="J9" s="70"/>
      <c r="K9" s="81"/>
      <c r="L9" s="82"/>
      <c r="M9" s="81"/>
      <c r="N9" s="1"/>
    </row>
    <row r="10" spans="1:14">
      <c r="A10" s="1"/>
      <c r="B10" s="22">
        <v>1116</v>
      </c>
      <c r="C10" s="9"/>
      <c r="D10" s="23" t="s">
        <v>11</v>
      </c>
      <c r="E10" s="1"/>
      <c r="F10" s="87" t="s">
        <v>94</v>
      </c>
      <c r="G10" s="69"/>
      <c r="H10" s="88">
        <v>150</v>
      </c>
      <c r="I10" s="69"/>
      <c r="J10" s="70"/>
      <c r="K10" s="81"/>
      <c r="L10" s="82"/>
      <c r="M10" s="81"/>
      <c r="N10" s="1"/>
    </row>
    <row r="11" spans="1:14">
      <c r="A11" s="1"/>
      <c r="B11" s="22">
        <v>1107</v>
      </c>
      <c r="C11" s="9"/>
      <c r="D11" s="23" t="s">
        <v>12</v>
      </c>
      <c r="E11" s="1"/>
      <c r="F11" s="87" t="s">
        <v>94</v>
      </c>
      <c r="G11" s="69"/>
      <c r="H11" s="88">
        <v>150</v>
      </c>
      <c r="I11" s="69"/>
      <c r="J11" s="70"/>
      <c r="K11" s="81"/>
      <c r="L11" s="82"/>
      <c r="M11" s="81"/>
      <c r="N11" s="1"/>
    </row>
    <row r="12" spans="1:14">
      <c r="A12" s="1"/>
      <c r="B12" s="22">
        <v>1109</v>
      </c>
      <c r="C12" s="9"/>
      <c r="D12" s="89" t="s">
        <v>13</v>
      </c>
      <c r="E12" s="1"/>
      <c r="F12" s="87"/>
      <c r="G12" s="69"/>
      <c r="H12" s="88"/>
      <c r="I12" s="69"/>
      <c r="J12" s="70"/>
      <c r="K12" s="81"/>
      <c r="L12" s="82"/>
      <c r="M12" s="81"/>
      <c r="N12" s="1"/>
    </row>
    <row r="13" spans="1:14">
      <c r="A13" s="1"/>
      <c r="B13" s="22">
        <v>1112</v>
      </c>
      <c r="C13" s="9"/>
      <c r="D13" s="23" t="s">
        <v>14</v>
      </c>
      <c r="E13" s="1"/>
      <c r="F13" s="87" t="s">
        <v>94</v>
      </c>
      <c r="G13" s="69"/>
      <c r="H13" s="88">
        <v>150</v>
      </c>
      <c r="I13" s="69"/>
      <c r="J13" s="70"/>
      <c r="K13" s="81"/>
      <c r="L13" s="82"/>
      <c r="M13" s="81"/>
      <c r="N13" s="1"/>
    </row>
    <row r="14" spans="1:14">
      <c r="A14" s="1"/>
      <c r="B14" s="22">
        <v>1117</v>
      </c>
      <c r="C14" s="9"/>
      <c r="D14" s="65" t="s">
        <v>79</v>
      </c>
      <c r="E14" s="1"/>
      <c r="F14" s="87" t="s">
        <v>94</v>
      </c>
      <c r="G14" s="69"/>
      <c r="H14" s="88">
        <v>150</v>
      </c>
      <c r="I14" s="69"/>
      <c r="J14" s="70"/>
      <c r="K14" s="81"/>
      <c r="L14" s="82"/>
      <c r="M14" s="81"/>
      <c r="N14" s="1"/>
    </row>
    <row r="15" spans="1:14">
      <c r="A15" s="1"/>
      <c r="B15" s="22">
        <v>1120</v>
      </c>
      <c r="C15" s="9"/>
      <c r="D15" s="65" t="s">
        <v>81</v>
      </c>
      <c r="E15" s="1"/>
      <c r="F15" s="87" t="s">
        <v>94</v>
      </c>
      <c r="G15" s="69"/>
      <c r="H15" s="88">
        <v>150</v>
      </c>
      <c r="I15" s="69"/>
      <c r="J15" s="70"/>
      <c r="K15" s="81"/>
      <c r="L15" s="82"/>
      <c r="M15" s="81"/>
      <c r="N15" s="1"/>
    </row>
    <row r="16" spans="1:14">
      <c r="A16" s="1"/>
      <c r="B16" s="22">
        <v>1105</v>
      </c>
      <c r="C16" s="9"/>
      <c r="D16" s="23" t="s">
        <v>15</v>
      </c>
      <c r="E16" s="1"/>
      <c r="F16" s="87" t="s">
        <v>94</v>
      </c>
      <c r="G16" s="69"/>
      <c r="H16" s="88">
        <v>150</v>
      </c>
      <c r="I16" s="69"/>
      <c r="J16" s="70"/>
      <c r="K16" s="81"/>
      <c r="L16" s="82"/>
      <c r="M16" s="81"/>
      <c r="N16" s="1"/>
    </row>
    <row r="17" spans="1:14">
      <c r="A17" s="1"/>
      <c r="B17" s="22">
        <v>1128</v>
      </c>
      <c r="C17" s="9"/>
      <c r="D17" s="65" t="s">
        <v>80</v>
      </c>
      <c r="E17" s="1"/>
      <c r="F17" s="87" t="s">
        <v>94</v>
      </c>
      <c r="G17" s="69"/>
      <c r="H17" s="88">
        <v>150</v>
      </c>
      <c r="I17" s="69"/>
      <c r="J17" s="70"/>
      <c r="K17" s="81"/>
      <c r="L17" s="82"/>
      <c r="M17" s="81"/>
      <c r="N17" s="1"/>
    </row>
    <row r="18" spans="1:14">
      <c r="A18" s="9"/>
      <c r="B18" s="22" t="s">
        <v>16</v>
      </c>
      <c r="C18" s="9"/>
      <c r="D18" s="27" t="s">
        <v>17</v>
      </c>
      <c r="E18" s="28"/>
      <c r="F18" s="87" t="s">
        <v>95</v>
      </c>
      <c r="G18" s="69"/>
      <c r="H18" s="88">
        <v>150</v>
      </c>
      <c r="I18" s="69"/>
      <c r="J18" s="71"/>
      <c r="K18" s="81"/>
      <c r="L18" s="83"/>
      <c r="M18" s="81"/>
      <c r="N18" s="9"/>
    </row>
    <row r="19" spans="1:14">
      <c r="A19" s="1"/>
      <c r="B19" s="22">
        <v>1110</v>
      </c>
      <c r="C19" s="9"/>
      <c r="D19" s="89" t="s">
        <v>18</v>
      </c>
      <c r="E19" s="1"/>
      <c r="F19" s="87"/>
      <c r="G19" s="69"/>
      <c r="H19" s="88"/>
      <c r="I19" s="69"/>
      <c r="J19" s="70"/>
      <c r="K19" s="81"/>
      <c r="L19" s="82"/>
      <c r="M19" s="81"/>
      <c r="N19" s="1"/>
    </row>
    <row r="20" spans="1:14">
      <c r="A20" s="1"/>
      <c r="B20" s="22">
        <v>1114</v>
      </c>
      <c r="C20" s="9"/>
      <c r="D20" s="23" t="s">
        <v>19</v>
      </c>
      <c r="E20" s="1"/>
      <c r="F20" s="87" t="s">
        <v>94</v>
      </c>
      <c r="G20" s="69"/>
      <c r="H20" s="88">
        <v>150</v>
      </c>
      <c r="I20" s="69"/>
      <c r="J20" s="70"/>
      <c r="K20" s="81"/>
      <c r="L20" s="82"/>
      <c r="M20" s="81"/>
      <c r="N20" s="1"/>
    </row>
    <row r="21" spans="1:14">
      <c r="A21" s="1"/>
      <c r="B21" s="22">
        <v>1115</v>
      </c>
      <c r="C21" s="9"/>
      <c r="D21" s="23" t="s">
        <v>20</v>
      </c>
      <c r="E21" s="1"/>
      <c r="F21" s="87" t="s">
        <v>94</v>
      </c>
      <c r="G21" s="69"/>
      <c r="H21" s="88">
        <v>150</v>
      </c>
      <c r="I21" s="69"/>
      <c r="J21" s="70"/>
      <c r="K21" s="81"/>
      <c r="L21" s="82"/>
      <c r="M21" s="81"/>
      <c r="N21" s="1"/>
    </row>
    <row r="22" spans="1:14">
      <c r="A22" s="1"/>
      <c r="B22" s="22">
        <v>1126</v>
      </c>
      <c r="C22" s="9"/>
      <c r="D22" s="65" t="s">
        <v>82</v>
      </c>
      <c r="E22" s="1"/>
      <c r="F22" s="87" t="s">
        <v>94</v>
      </c>
      <c r="G22" s="69"/>
      <c r="H22" s="88">
        <v>150</v>
      </c>
      <c r="I22" s="69"/>
      <c r="J22" s="70"/>
      <c r="K22" s="81"/>
      <c r="L22" s="82"/>
      <c r="M22" s="81"/>
      <c r="N22" s="1"/>
    </row>
    <row r="23" spans="1:14">
      <c r="A23" s="1"/>
      <c r="B23" s="22">
        <v>1122</v>
      </c>
      <c r="C23" s="9"/>
      <c r="D23" s="89" t="s">
        <v>21</v>
      </c>
      <c r="E23" s="1"/>
      <c r="F23" s="87"/>
      <c r="G23" s="69"/>
      <c r="H23" s="88"/>
      <c r="I23" s="69"/>
      <c r="J23" s="70"/>
      <c r="K23" s="81"/>
      <c r="L23" s="82"/>
      <c r="M23" s="81"/>
      <c r="N23" s="1"/>
    </row>
    <row r="24" spans="1:14">
      <c r="A24" s="1"/>
      <c r="B24" s="22">
        <v>1121</v>
      </c>
      <c r="C24" s="9"/>
      <c r="D24" s="23" t="s">
        <v>22</v>
      </c>
      <c r="E24" s="1"/>
      <c r="F24" s="87" t="s">
        <v>94</v>
      </c>
      <c r="G24" s="69"/>
      <c r="H24" s="88">
        <v>150</v>
      </c>
      <c r="I24" s="69"/>
      <c r="J24" s="70"/>
      <c r="K24" s="81"/>
      <c r="L24" s="82"/>
      <c r="M24" s="81"/>
      <c r="N24" s="1"/>
    </row>
    <row r="25" spans="1:14">
      <c r="A25" s="1"/>
      <c r="B25" s="22">
        <v>1101</v>
      </c>
      <c r="C25" s="9"/>
      <c r="D25" s="89" t="s">
        <v>23</v>
      </c>
      <c r="E25" s="1"/>
      <c r="F25" s="87"/>
      <c r="G25" s="69"/>
      <c r="H25" s="88"/>
      <c r="I25" s="69"/>
      <c r="J25" s="70"/>
      <c r="K25" s="81"/>
      <c r="L25" s="82"/>
      <c r="M25" s="81"/>
      <c r="N25" s="1"/>
    </row>
    <row r="26" spans="1:14">
      <c r="A26" s="1"/>
      <c r="B26" s="22">
        <v>1106</v>
      </c>
      <c r="C26" s="9"/>
      <c r="D26" s="23" t="s">
        <v>24</v>
      </c>
      <c r="E26" s="1"/>
      <c r="F26" s="87" t="s">
        <v>94</v>
      </c>
      <c r="G26" s="69"/>
      <c r="H26" s="88">
        <v>150</v>
      </c>
      <c r="I26" s="69"/>
      <c r="J26" s="70"/>
      <c r="K26" s="81"/>
      <c r="L26" s="82"/>
      <c r="M26" s="81"/>
      <c r="N26" s="1"/>
    </row>
    <row r="27" spans="1:14">
      <c r="A27" s="1"/>
      <c r="B27" s="22">
        <v>1104</v>
      </c>
      <c r="C27" s="9"/>
      <c r="D27" s="23" t="s">
        <v>25</v>
      </c>
      <c r="E27" s="1"/>
      <c r="F27" s="87" t="s">
        <v>94</v>
      </c>
      <c r="G27" s="69"/>
      <c r="H27" s="88">
        <v>150</v>
      </c>
      <c r="I27" s="69"/>
      <c r="J27" s="70"/>
      <c r="K27" s="81"/>
      <c r="L27" s="82"/>
      <c r="M27" s="81"/>
      <c r="N27" s="1"/>
    </row>
    <row r="28" spans="1:14">
      <c r="A28" s="1"/>
      <c r="B28" s="22">
        <v>1104</v>
      </c>
      <c r="C28" s="9"/>
      <c r="D28" s="89" t="s">
        <v>96</v>
      </c>
      <c r="E28" s="1"/>
      <c r="F28" s="87"/>
      <c r="G28" s="69"/>
      <c r="H28" s="88"/>
      <c r="I28" s="69"/>
      <c r="J28" s="70"/>
      <c r="K28" s="81"/>
      <c r="L28" s="82"/>
      <c r="M28" s="81"/>
      <c r="N28" s="1"/>
    </row>
    <row r="29" spans="1:14">
      <c r="A29" s="1"/>
      <c r="B29" s="22">
        <v>1111</v>
      </c>
      <c r="C29" s="9"/>
      <c r="D29" s="65" t="s">
        <v>78</v>
      </c>
      <c r="E29" s="1"/>
      <c r="F29" s="87" t="s">
        <v>95</v>
      </c>
      <c r="G29" s="69"/>
      <c r="H29" s="88">
        <v>150</v>
      </c>
      <c r="I29" s="69"/>
      <c r="J29" s="70"/>
      <c r="K29" s="81"/>
      <c r="L29" s="82"/>
      <c r="M29" s="81"/>
      <c r="N29" s="1"/>
    </row>
    <row r="30" spans="1:14">
      <c r="A30" s="1"/>
      <c r="B30" s="22">
        <v>1102</v>
      </c>
      <c r="C30" s="9"/>
      <c r="D30" s="23" t="s">
        <v>26</v>
      </c>
      <c r="E30" s="1"/>
      <c r="F30" s="87" t="s">
        <v>94</v>
      </c>
      <c r="G30" s="69"/>
      <c r="H30" s="88">
        <v>150</v>
      </c>
      <c r="I30" s="69"/>
      <c r="J30" s="70"/>
      <c r="K30" s="90" t="s">
        <v>97</v>
      </c>
      <c r="L30" s="82"/>
      <c r="M30" s="81"/>
      <c r="N30" s="1"/>
    </row>
    <row r="31" spans="1:14" ht="30">
      <c r="A31" s="1"/>
      <c r="B31" s="22">
        <v>1108</v>
      </c>
      <c r="C31" s="9"/>
      <c r="D31" s="23" t="s">
        <v>36</v>
      </c>
      <c r="E31" s="1"/>
      <c r="F31" s="87" t="s">
        <v>94</v>
      </c>
      <c r="G31" s="69"/>
      <c r="H31" s="88">
        <v>150</v>
      </c>
      <c r="I31" s="69"/>
      <c r="J31" s="70"/>
      <c r="K31" s="90" t="s">
        <v>98</v>
      </c>
      <c r="L31" s="82"/>
      <c r="M31" s="81"/>
      <c r="N31" s="1"/>
    </row>
    <row r="32" spans="1:14" ht="15.75" customHeight="1">
      <c r="A32" s="1"/>
      <c r="B32" s="22">
        <v>1127</v>
      </c>
      <c r="C32" s="9"/>
      <c r="D32" s="65" t="s">
        <v>83</v>
      </c>
      <c r="E32" s="1"/>
      <c r="F32" s="87" t="s">
        <v>94</v>
      </c>
      <c r="G32" s="69"/>
      <c r="H32" s="88">
        <v>150</v>
      </c>
      <c r="I32" s="69"/>
      <c r="J32" s="70"/>
      <c r="K32" s="81"/>
      <c r="L32" s="82"/>
      <c r="M32" s="81"/>
      <c r="N32" s="1"/>
    </row>
    <row r="33" spans="1:15">
      <c r="A33" s="1"/>
      <c r="B33" s="22">
        <v>1123</v>
      </c>
      <c r="C33" s="9"/>
      <c r="D33" s="89" t="s">
        <v>28</v>
      </c>
      <c r="E33" s="1"/>
      <c r="F33" s="87"/>
      <c r="G33" s="69"/>
      <c r="H33" s="88"/>
      <c r="I33" s="69"/>
      <c r="J33" s="70"/>
      <c r="K33" s="81"/>
      <c r="L33" s="82"/>
      <c r="M33" s="81"/>
      <c r="N33" s="1"/>
    </row>
    <row r="34" spans="1:15">
      <c r="A34" s="1"/>
      <c r="B34" s="22">
        <v>1103</v>
      </c>
      <c r="C34" s="9"/>
      <c r="D34" s="23" t="s">
        <v>29</v>
      </c>
      <c r="E34" s="1"/>
      <c r="F34" s="87" t="s">
        <v>94</v>
      </c>
      <c r="G34" s="69"/>
      <c r="H34" s="88">
        <v>150</v>
      </c>
      <c r="I34" s="69"/>
      <c r="J34" s="70"/>
      <c r="K34" s="81"/>
      <c r="L34" s="82"/>
      <c r="M34" s="81"/>
      <c r="N34" s="1"/>
    </row>
    <row r="35" spans="1:15">
      <c r="A35" s="1"/>
      <c r="B35" s="22">
        <v>1163</v>
      </c>
      <c r="C35" s="9"/>
      <c r="D35" s="89" t="s">
        <v>30</v>
      </c>
      <c r="E35" s="1"/>
      <c r="F35" s="87"/>
      <c r="G35" s="69"/>
      <c r="H35" s="88"/>
      <c r="I35" s="69"/>
      <c r="J35" s="70"/>
      <c r="K35" s="81"/>
      <c r="L35" s="82"/>
      <c r="M35" s="81"/>
      <c r="N35" s="1"/>
      <c r="O35" s="30"/>
    </row>
    <row r="36" spans="1:15" ht="4.7" customHeight="1">
      <c r="A36" s="9"/>
      <c r="B36" s="31"/>
      <c r="C36" s="9"/>
      <c r="D36" s="28"/>
      <c r="E36" s="28"/>
      <c r="F36" s="28"/>
      <c r="G36" s="9"/>
      <c r="H36" s="9"/>
      <c r="I36" s="9"/>
      <c r="J36" s="28"/>
      <c r="K36" s="9"/>
      <c r="L36" s="9"/>
      <c r="M36" s="28"/>
      <c r="N36" s="9"/>
    </row>
    <row r="37" spans="1:15" ht="42.75" customHeight="1">
      <c r="A37" s="33"/>
      <c r="B37" s="126" t="s">
        <v>93</v>
      </c>
      <c r="C37" s="126"/>
      <c r="D37" s="126"/>
      <c r="E37" s="126"/>
      <c r="F37" s="126"/>
      <c r="G37" s="126"/>
      <c r="H37" s="126"/>
      <c r="I37" s="126"/>
      <c r="J37" s="85"/>
      <c r="K37" s="85"/>
      <c r="L37" s="85"/>
      <c r="M37" s="85"/>
      <c r="N37" s="33"/>
    </row>
    <row r="38" spans="1:15" ht="21.75" customHeight="1">
      <c r="A38" s="9"/>
      <c r="B38" s="31"/>
      <c r="C38" s="9"/>
      <c r="D38" s="28"/>
      <c r="E38" s="28"/>
      <c r="F38" s="28"/>
      <c r="G38" s="9"/>
      <c r="H38" s="9"/>
      <c r="I38" s="9"/>
      <c r="J38" s="28"/>
      <c r="K38" s="9"/>
      <c r="L38" s="9"/>
      <c r="M38" s="34"/>
      <c r="N38" s="9"/>
    </row>
    <row r="39" spans="1:15" ht="34.700000000000003" customHeight="1">
      <c r="A39" s="35"/>
      <c r="B39" s="121" t="s">
        <v>32</v>
      </c>
      <c r="C39" s="121"/>
      <c r="D39" s="121"/>
      <c r="E39" s="121"/>
      <c r="F39" s="121"/>
      <c r="G39" s="121"/>
      <c r="H39" s="121"/>
      <c r="I39" s="1"/>
      <c r="J39" s="1"/>
      <c r="K39" s="1"/>
      <c r="L39" s="1"/>
      <c r="M39" s="1"/>
      <c r="N39" s="35"/>
    </row>
    <row r="40" spans="1:15" ht="15" customHeight="1">
      <c r="A40" s="9"/>
      <c r="B40" s="36"/>
      <c r="C40" s="9"/>
      <c r="D40" s="9"/>
      <c r="E40" s="9"/>
      <c r="F40" s="9"/>
      <c r="G40" s="9"/>
      <c r="H40" s="9"/>
      <c r="I40" s="9"/>
      <c r="J40" s="9"/>
      <c r="K40" s="9"/>
      <c r="L40" s="9"/>
      <c r="M40" s="38"/>
      <c r="N40" s="9"/>
    </row>
    <row r="41" spans="1:15">
      <c r="A41" s="35"/>
      <c r="B41" s="121" t="s">
        <v>85</v>
      </c>
      <c r="C41" s="121"/>
      <c r="D41" s="121"/>
      <c r="E41" s="121"/>
      <c r="F41" s="121"/>
      <c r="G41" s="121"/>
      <c r="H41" s="121"/>
      <c r="I41" s="121"/>
      <c r="J41" s="74"/>
      <c r="K41" s="74"/>
      <c r="L41" s="9"/>
      <c r="M41" s="74"/>
      <c r="N41" s="35"/>
    </row>
    <row r="42" spans="1:15">
      <c r="A42" s="35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9"/>
      <c r="M42" s="74"/>
      <c r="N42" s="35"/>
    </row>
    <row r="43" spans="1:15" ht="15" customHeight="1">
      <c r="A43" s="35"/>
      <c r="B43" s="35"/>
      <c r="C43" s="9"/>
      <c r="D43" s="35"/>
      <c r="E43" s="35"/>
      <c r="F43" s="35"/>
      <c r="G43" s="9"/>
      <c r="H43" s="35"/>
      <c r="I43" s="9"/>
      <c r="J43" s="35"/>
      <c r="K43" s="35"/>
      <c r="L43" s="9"/>
      <c r="M43" s="35"/>
      <c r="N43" s="35"/>
    </row>
    <row r="44" spans="1:15" ht="15.75" customHeight="1">
      <c r="A44" s="26"/>
      <c r="B44" s="117" t="s">
        <v>33</v>
      </c>
      <c r="C44" s="117"/>
      <c r="D44" s="117"/>
      <c r="E44" s="117"/>
      <c r="F44" s="117"/>
      <c r="G44" s="117"/>
      <c r="H44" s="117"/>
      <c r="I44" s="117"/>
      <c r="J44" s="86"/>
      <c r="K44" s="86"/>
      <c r="L44" s="86"/>
      <c r="M44" s="86"/>
      <c r="N44" s="26"/>
    </row>
    <row r="45" spans="1:15" ht="15.75" customHeight="1">
      <c r="A45" s="26"/>
      <c r="B45" s="117" t="s">
        <v>84</v>
      </c>
      <c r="C45" s="117"/>
      <c r="D45" s="117"/>
      <c r="E45" s="117"/>
      <c r="F45" s="117"/>
      <c r="G45" s="117"/>
      <c r="H45" s="117"/>
      <c r="I45" s="117"/>
      <c r="J45" s="86"/>
      <c r="K45" s="86"/>
      <c r="L45" s="86"/>
      <c r="M45" s="86"/>
      <c r="N45" s="26"/>
    </row>
    <row r="46" spans="1:15" ht="15.75" customHeight="1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</sheetData>
  <mergeCells count="7">
    <mergeCell ref="B2:H2"/>
    <mergeCell ref="B4:J4"/>
    <mergeCell ref="B37:I37"/>
    <mergeCell ref="B44:I44"/>
    <mergeCell ref="B45:I45"/>
    <mergeCell ref="B39:H39"/>
    <mergeCell ref="B41:I41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7" orientation="portrait" r:id="rId1"/>
  <headerFooter>
    <oddHeader>&amp;R&amp;"Arial,Negrito"&amp;18Anexo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Preços 2016 - Região N, NE e CO</vt:lpstr>
      <vt:lpstr>Reaj 2015 - Região N, NE e CO</vt:lpstr>
      <vt:lpstr>Preços 2016 - Região S, SE e DF</vt:lpstr>
      <vt:lpstr>Reaj 2015 - Região S, SE e DF</vt:lpstr>
      <vt:lpstr>Preços 2016 - Região ABC e GRU</vt:lpstr>
      <vt:lpstr>Reaj 2015 - Região ABC e GRU</vt:lpstr>
      <vt:lpstr>Regiões x Polos</vt:lpstr>
      <vt:lpstr>ANEXO 2B</vt:lpstr>
      <vt:lpstr>'Preços 2016 - Região N, NE e CO'!Area_de_impressao</vt:lpstr>
      <vt:lpstr>'Reaj 2015 - Região N, NE e CO'!Area_de_impressao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agata.pandolpho</dc:creator>
  <cp:lastModifiedBy>IMS</cp:lastModifiedBy>
  <cp:lastPrinted>2015-11-12T12:41:55Z</cp:lastPrinted>
  <dcterms:created xsi:type="dcterms:W3CDTF">2014-05-30T18:27:32Z</dcterms:created>
  <dcterms:modified xsi:type="dcterms:W3CDTF">2016-08-10T13:58:35Z</dcterms:modified>
</cp:coreProperties>
</file>